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simo\Google Drive (fipavligurialevante@gmail.com)\2022_2023\FIPAV LEVANTE\CTG\grand prix\tappe\scuola di pallavolo\griglie con risultati\"/>
    </mc:Choice>
  </mc:AlternateContent>
  <xr:revisionPtr revIDLastSave="0" documentId="13_ncr:1_{0DC9AF6A-211B-44BA-8F57-82750B6373E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Fase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3" i="8" l="1"/>
  <c r="AM12" i="8"/>
  <c r="AM11" i="8"/>
  <c r="AM10" i="8"/>
  <c r="AM9" i="8"/>
  <c r="AM8" i="8"/>
  <c r="AM7" i="8"/>
  <c r="AM6" i="8"/>
  <c r="AJ32" i="8"/>
  <c r="AI32" i="8"/>
  <c r="AH32" i="8"/>
  <c r="AG32" i="8"/>
  <c r="AF32" i="8"/>
  <c r="AJ31" i="8"/>
  <c r="AI31" i="8"/>
  <c r="AH31" i="8"/>
  <c r="AG31" i="8"/>
  <c r="AF31" i="8"/>
  <c r="AJ30" i="8"/>
  <c r="AI30" i="8"/>
  <c r="AH30" i="8"/>
  <c r="AG30" i="8"/>
  <c r="AF30" i="8"/>
  <c r="AJ29" i="8"/>
  <c r="AI29" i="8"/>
  <c r="AH29" i="8"/>
  <c r="AG29" i="8"/>
  <c r="AF29" i="8"/>
  <c r="AJ28" i="8"/>
  <c r="AI28" i="8"/>
  <c r="AH28" i="8"/>
  <c r="AG28" i="8"/>
  <c r="AF28" i="8"/>
  <c r="AJ27" i="8"/>
  <c r="AI27" i="8"/>
  <c r="AH27" i="8"/>
  <c r="AG27" i="8"/>
  <c r="AF27" i="8"/>
  <c r="AJ26" i="8"/>
  <c r="AI26" i="8"/>
  <c r="AH26" i="8"/>
  <c r="AG26" i="8"/>
  <c r="AF26" i="8"/>
  <c r="AJ25" i="8"/>
  <c r="AI25" i="8"/>
  <c r="AH25" i="8"/>
  <c r="AG25" i="8"/>
  <c r="AF25" i="8"/>
  <c r="AJ24" i="8"/>
  <c r="AI24" i="8"/>
  <c r="AH24" i="8"/>
  <c r="AG24" i="8"/>
  <c r="AF24" i="8"/>
  <c r="AJ23" i="8"/>
  <c r="AI23" i="8"/>
  <c r="AH23" i="8"/>
  <c r="AG23" i="8"/>
  <c r="AF23" i="8"/>
  <c r="AJ22" i="8"/>
  <c r="AI22" i="8"/>
  <c r="AH22" i="8"/>
  <c r="AG22" i="8"/>
  <c r="AF22" i="8"/>
  <c r="AJ21" i="8"/>
  <c r="AI21" i="8"/>
  <c r="AH21" i="8"/>
  <c r="AG21" i="8"/>
  <c r="AF21" i="8"/>
  <c r="AJ20" i="8"/>
  <c r="AI20" i="8"/>
  <c r="AH20" i="8"/>
  <c r="AG20" i="8"/>
  <c r="AF20" i="8"/>
  <c r="AJ19" i="8"/>
  <c r="AI19" i="8"/>
  <c r="AH19" i="8"/>
  <c r="AG19" i="8"/>
  <c r="AF19" i="8"/>
  <c r="AJ18" i="8"/>
  <c r="AI18" i="8"/>
  <c r="AH18" i="8"/>
  <c r="AG18" i="8"/>
  <c r="AF18" i="8"/>
  <c r="AJ17" i="8"/>
  <c r="AI17" i="8"/>
  <c r="AH17" i="8"/>
  <c r="AG17" i="8"/>
  <c r="AF17" i="8"/>
  <c r="AJ16" i="8"/>
  <c r="AI16" i="8"/>
  <c r="AH16" i="8"/>
  <c r="AG16" i="8"/>
  <c r="AF16" i="8"/>
  <c r="AJ15" i="8"/>
  <c r="AI15" i="8"/>
  <c r="AH15" i="8"/>
  <c r="AG15" i="8"/>
  <c r="AF15" i="8"/>
  <c r="AJ14" i="8"/>
  <c r="AI14" i="8"/>
  <c r="AH14" i="8"/>
  <c r="AG14" i="8"/>
  <c r="AF14" i="8"/>
  <c r="AJ13" i="8"/>
  <c r="AI13" i="8"/>
  <c r="AH13" i="8"/>
  <c r="AG13" i="8"/>
  <c r="AF13" i="8"/>
  <c r="AJ12" i="8"/>
  <c r="AI12" i="8"/>
  <c r="AH12" i="8"/>
  <c r="AG12" i="8"/>
  <c r="AF12" i="8"/>
  <c r="AJ11" i="8"/>
  <c r="AI11" i="8"/>
  <c r="AH11" i="8"/>
  <c r="AG11" i="8"/>
  <c r="AF11" i="8"/>
  <c r="AJ10" i="8"/>
  <c r="AI10" i="8"/>
  <c r="AH10" i="8"/>
  <c r="AG10" i="8"/>
  <c r="AF10" i="8"/>
  <c r="AJ9" i="8"/>
  <c r="AI9" i="8"/>
  <c r="AH9" i="8"/>
  <c r="AG9" i="8"/>
  <c r="AF9" i="8"/>
  <c r="AJ8" i="8"/>
  <c r="AI8" i="8"/>
  <c r="AH8" i="8"/>
  <c r="AG8" i="8"/>
  <c r="AF8" i="8"/>
  <c r="AJ7" i="8"/>
  <c r="AI7" i="8"/>
  <c r="AH7" i="8"/>
  <c r="AG7" i="8"/>
  <c r="AF7" i="8"/>
  <c r="AJ6" i="8"/>
  <c r="AI6" i="8"/>
  <c r="AH6" i="8"/>
  <c r="AG6" i="8"/>
  <c r="AF6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AU13" i="8" l="1"/>
  <c r="AP9" i="8"/>
  <c r="AU9" i="8"/>
  <c r="AN11" i="8"/>
  <c r="AO8" i="8"/>
  <c r="AO11" i="8"/>
  <c r="AP10" i="8"/>
  <c r="AU12" i="8"/>
  <c r="AT13" i="8"/>
  <c r="AR7" i="8"/>
  <c r="AS6" i="8"/>
  <c r="AS7" i="8"/>
  <c r="AR8" i="8"/>
  <c r="AR9" i="8"/>
  <c r="AR10" i="8"/>
  <c r="AP11" i="8"/>
  <c r="AO12" i="8"/>
  <c r="AO13" i="8"/>
  <c r="AS8" i="8"/>
  <c r="AS9" i="8"/>
  <c r="AS10" i="8"/>
  <c r="AQ11" i="8"/>
  <c r="AP12" i="8"/>
  <c r="AP13" i="8"/>
  <c r="AT8" i="8"/>
  <c r="AT9" i="8"/>
  <c r="AT10" i="8"/>
  <c r="AR11" i="8"/>
  <c r="AQ12" i="8"/>
  <c r="AQ13" i="8"/>
  <c r="AQ8" i="8"/>
  <c r="AQ9" i="8"/>
  <c r="AN13" i="8"/>
  <c r="AR12" i="8"/>
  <c r="AN8" i="8"/>
  <c r="AN9" i="8"/>
  <c r="AN10" i="8"/>
  <c r="AT11" i="8"/>
  <c r="AS12" i="8"/>
  <c r="AS13" i="8"/>
  <c r="AR6" i="8"/>
  <c r="AN12" i="8"/>
  <c r="AN6" i="8"/>
  <c r="AR13" i="8"/>
  <c r="AO9" i="8"/>
  <c r="AO10" i="8"/>
  <c r="AU11" i="8"/>
  <c r="AT12" i="8"/>
  <c r="AQ10" i="8"/>
  <c r="AN7" i="8"/>
  <c r="AU8" i="8"/>
  <c r="AU10" i="8"/>
  <c r="AS11" i="8"/>
  <c r="AQ7" i="8"/>
  <c r="AP8" i="8"/>
  <c r="AH5" i="8"/>
  <c r="AP6" i="8" s="1"/>
  <c r="AW13" i="8" l="1"/>
  <c r="AW12" i="8"/>
  <c r="AW9" i="8"/>
  <c r="AV12" i="8"/>
  <c r="AW8" i="8"/>
  <c r="AP7" i="8"/>
  <c r="AW10" i="8"/>
  <c r="AV11" i="8"/>
  <c r="AW11" i="8"/>
  <c r="AV10" i="8"/>
  <c r="AV9" i="8"/>
  <c r="AV8" i="8"/>
  <c r="AV13" i="8"/>
  <c r="AV7" i="8"/>
  <c r="AJ5" i="8"/>
  <c r="AI5" i="8"/>
  <c r="AG5" i="8"/>
  <c r="AO7" i="8" s="1"/>
  <c r="AF5" i="8"/>
  <c r="AO6" i="8" l="1"/>
  <c r="AQ6" i="8"/>
  <c r="AT6" i="8"/>
  <c r="AU7" i="8"/>
  <c r="AU6" i="8"/>
  <c r="AT7" i="8"/>
  <c r="AV6" i="8"/>
  <c r="AW7" i="8" l="1"/>
  <c r="AW6" i="8"/>
</calcChain>
</file>

<file path=xl/sharedStrings.xml><?xml version="1.0" encoding="utf-8"?>
<sst xmlns="http://schemas.openxmlformats.org/spreadsheetml/2006/main" count="268" uniqueCount="45">
  <si>
    <t>Campo</t>
  </si>
  <si>
    <t>Gir.</t>
  </si>
  <si>
    <t>Gara</t>
  </si>
  <si>
    <t>Turno</t>
  </si>
  <si>
    <t>Ora</t>
  </si>
  <si>
    <t>-</t>
  </si>
  <si>
    <t>(</t>
  </si>
  <si>
    <t>;</t>
  </si>
  <si>
    <t>)</t>
  </si>
  <si>
    <t>CS1</t>
  </si>
  <si>
    <t>CS2</t>
  </si>
  <si>
    <t>Pf</t>
  </si>
  <si>
    <t>Ps</t>
  </si>
  <si>
    <t>Qp</t>
  </si>
  <si>
    <t>V</t>
  </si>
  <si>
    <t>V1</t>
  </si>
  <si>
    <t>V2</t>
  </si>
  <si>
    <t>PTA</t>
  </si>
  <si>
    <t>PTB</t>
  </si>
  <si>
    <t>Incontro</t>
  </si>
  <si>
    <t>Risultato</t>
  </si>
  <si>
    <t>S3</t>
  </si>
  <si>
    <t>SQUADRE PARTECIPANTI</t>
  </si>
  <si>
    <t>CALENDARIO GARE</t>
  </si>
  <si>
    <t>Class.</t>
  </si>
  <si>
    <t>N</t>
  </si>
  <si>
    <t>S</t>
  </si>
  <si>
    <t>Sv</t>
  </si>
  <si>
    <t>Sp</t>
  </si>
  <si>
    <t>Qs</t>
  </si>
  <si>
    <t>GIRONE 1</t>
  </si>
  <si>
    <t>PT</t>
  </si>
  <si>
    <t>Girone unico</t>
  </si>
  <si>
    <t>GRAND PRIX - 8 squadre - 3 campi - unico</t>
  </si>
  <si>
    <t>S3 GREEN</t>
  </si>
  <si>
    <t>S3  GREEN</t>
  </si>
  <si>
    <t>CLASSIFICA</t>
  </si>
  <si>
    <t>scuola di pallavolo 1</t>
  </si>
  <si>
    <t>scuola di pallavolo 2</t>
  </si>
  <si>
    <t>scuola di pallavolo 3</t>
  </si>
  <si>
    <t>abc volley</t>
  </si>
  <si>
    <t>santo stefano 1</t>
  </si>
  <si>
    <t>santo stefano 2</t>
  </si>
  <si>
    <t>podenzana</t>
  </si>
  <si>
    <t>rainbow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</si>
</sst>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2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49" fontId="0" fillId="0" borderId="0" xfId="0" applyNumberFormat="1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3" borderId="0" xfId="0" applyFill="1"/>
    <xf numFmtId="0" fontId="6" fillId="3" borderId="0" xfId="0" applyFont="1" applyFill="1"/>
    <xf numFmtId="0" fontId="10" fillId="0" borderId="0" xfId="0" applyFont="1"/>
    <xf numFmtId="0" fontId="7" fillId="0" borderId="0" xfId="0" applyFont="1"/>
    <xf numFmtId="0" fontId="5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3" fillId="3" borderId="0" xfId="0" applyFont="1" applyFill="1"/>
    <xf numFmtId="0" fontId="7" fillId="3" borderId="0" xfId="0" applyFont="1" applyFill="1"/>
    <xf numFmtId="0" fontId="2" fillId="0" borderId="0" xfId="0" applyFont="1"/>
    <xf numFmtId="49" fontId="0" fillId="3" borderId="0" xfId="0" applyNumberFormat="1" applyFill="1"/>
    <xf numFmtId="0" fontId="9" fillId="3" borderId="0" xfId="0" applyFont="1" applyFill="1"/>
    <xf numFmtId="0" fontId="1" fillId="3" borderId="0" xfId="0" applyFont="1" applyFill="1"/>
    <xf numFmtId="0" fontId="4" fillId="5" borderId="21" xfId="0" applyFont="1" applyFill="1" applyBorder="1" applyAlignment="1">
      <alignment horizontal="center"/>
    </xf>
    <xf numFmtId="0" fontId="2" fillId="3" borderId="0" xfId="0" applyFont="1" applyFill="1"/>
    <xf numFmtId="0" fontId="3" fillId="2" borderId="13" xfId="0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0" fontId="4" fillId="5" borderId="13" xfId="0" applyFont="1" applyFill="1" applyBorder="1"/>
    <xf numFmtId="1" fontId="4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2" fontId="4" fillId="5" borderId="3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2" fontId="1" fillId="0" borderId="3" xfId="0" applyNumberFormat="1" applyFont="1" applyBorder="1" applyAlignment="1" applyProtection="1">
      <alignment horizontal="left"/>
      <protection locked="0"/>
    </xf>
    <xf numFmtId="12" fontId="1" fillId="0" borderId="5" xfId="0" applyNumberFormat="1" applyFont="1" applyBorder="1" applyAlignment="1" applyProtection="1">
      <alignment horizontal="left"/>
      <protection locked="0"/>
    </xf>
    <xf numFmtId="0" fontId="11" fillId="6" borderId="31" xfId="0" applyFont="1" applyFill="1" applyBorder="1" applyAlignment="1">
      <alignment horizontal="center"/>
    </xf>
    <xf numFmtId="0" fontId="1" fillId="0" borderId="16" xfId="0" applyFont="1" applyBorder="1" applyProtection="1">
      <protection locked="0"/>
    </xf>
    <xf numFmtId="0" fontId="2" fillId="0" borderId="8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0" fontId="2" fillId="0" borderId="17" xfId="0" applyFont="1" applyBorder="1" applyProtection="1">
      <protection locked="0"/>
    </xf>
    <xf numFmtId="0" fontId="2" fillId="0" borderId="11" xfId="0" applyFont="1" applyBorder="1"/>
    <xf numFmtId="0" fontId="2" fillId="0" borderId="11" xfId="0" applyFont="1" applyBorder="1" applyProtection="1">
      <protection locked="0"/>
    </xf>
    <xf numFmtId="0" fontId="2" fillId="0" borderId="12" xfId="0" applyFont="1" applyBorder="1"/>
    <xf numFmtId="0" fontId="4" fillId="0" borderId="5" xfId="0" applyFont="1" applyBorder="1"/>
    <xf numFmtId="0" fontId="4" fillId="0" borderId="2" xfId="0" applyFont="1" applyBorder="1"/>
    <xf numFmtId="0" fontId="0" fillId="0" borderId="27" xfId="0" applyBorder="1" applyAlignment="1">
      <alignment horizontal="center"/>
    </xf>
    <xf numFmtId="20" fontId="1" fillId="0" borderId="27" xfId="0" applyNumberFormat="1" applyFont="1" applyBorder="1" applyAlignment="1">
      <alignment horizontal="center"/>
    </xf>
    <xf numFmtId="0" fontId="2" fillId="0" borderId="27" xfId="0" applyFont="1" applyBorder="1"/>
    <xf numFmtId="20" fontId="1" fillId="0" borderId="6" xfId="0" applyNumberFormat="1" applyFont="1" applyBorder="1" applyAlignment="1">
      <alignment horizontal="center"/>
    </xf>
    <xf numFmtId="0" fontId="2" fillId="0" borderId="16" xfId="0" applyFont="1" applyBorder="1" applyProtection="1">
      <protection locked="0"/>
    </xf>
    <xf numFmtId="0" fontId="1" fillId="0" borderId="22" xfId="0" applyFont="1" applyBorder="1"/>
    <xf numFmtId="0" fontId="2" fillId="0" borderId="20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10" xfId="0" applyFont="1" applyBorder="1"/>
    <xf numFmtId="1" fontId="13" fillId="0" borderId="25" xfId="0" applyNumberFormat="1" applyFont="1" applyBorder="1" applyAlignment="1" applyProtection="1">
      <alignment horizontal="center"/>
      <protection locked="0"/>
    </xf>
    <xf numFmtId="1" fontId="13" fillId="0" borderId="24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5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5" fillId="0" borderId="33" xfId="0" applyNumberFormat="1" applyFont="1" applyBorder="1" applyAlignment="1">
      <alignment horizontal="right"/>
    </xf>
    <xf numFmtId="2" fontId="15" fillId="0" borderId="23" xfId="0" applyNumberFormat="1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1" fillId="0" borderId="0" xfId="0" applyFont="1"/>
    <xf numFmtId="0" fontId="13" fillId="0" borderId="35" xfId="0" applyFont="1" applyBorder="1" applyAlignment="1">
      <alignment horizontal="center"/>
    </xf>
    <xf numFmtId="0" fontId="11" fillId="6" borderId="13" xfId="0" applyFont="1" applyFill="1" applyBorder="1"/>
    <xf numFmtId="0" fontId="16" fillId="5" borderId="3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36" xfId="0" applyFont="1" applyBorder="1" applyAlignment="1">
      <alignment horizontal="center"/>
    </xf>
    <xf numFmtId="20" fontId="1" fillId="0" borderId="36" xfId="0" applyNumberFormat="1" applyFont="1" applyBorder="1" applyAlignment="1">
      <alignment horizontal="center"/>
    </xf>
    <xf numFmtId="0" fontId="2" fillId="0" borderId="36" xfId="0" applyFont="1" applyBorder="1"/>
    <xf numFmtId="0" fontId="2" fillId="0" borderId="38" xfId="0" applyFont="1" applyBorder="1"/>
    <xf numFmtId="0" fontId="2" fillId="0" borderId="38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1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12" fontId="1" fillId="0" borderId="20" xfId="0" applyNumberFormat="1" applyFont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center"/>
    </xf>
    <xf numFmtId="0" fontId="4" fillId="0" borderId="3" xfId="0" applyFont="1" applyBorder="1"/>
    <xf numFmtId="0" fontId="2" fillId="0" borderId="39" xfId="0" applyFont="1" applyBorder="1"/>
    <xf numFmtId="0" fontId="14" fillId="0" borderId="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4" fillId="7" borderId="2" xfId="0" applyFont="1" applyFill="1" applyBorder="1"/>
    <xf numFmtId="0" fontId="14" fillId="7" borderId="27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0" fontId="2" fillId="7" borderId="27" xfId="0" applyFont="1" applyFill="1" applyBorder="1"/>
    <xf numFmtId="0" fontId="2" fillId="7" borderId="8" xfId="0" applyFont="1" applyFill="1" applyBorder="1"/>
    <xf numFmtId="0" fontId="2" fillId="7" borderId="8" xfId="0" applyFont="1" applyFill="1" applyBorder="1" applyProtection="1">
      <protection locked="0"/>
    </xf>
    <xf numFmtId="0" fontId="2" fillId="7" borderId="9" xfId="0" applyFont="1" applyFill="1" applyBorder="1"/>
    <xf numFmtId="0" fontId="4" fillId="7" borderId="3" xfId="0" applyFont="1" applyFill="1" applyBorder="1"/>
    <xf numFmtId="0" fontId="14" fillId="7" borderId="36" xfId="0" applyFon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2" fillId="7" borderId="36" xfId="0" applyFont="1" applyFill="1" applyBorder="1"/>
    <xf numFmtId="0" fontId="2" fillId="7" borderId="38" xfId="0" applyFont="1" applyFill="1" applyBorder="1"/>
    <xf numFmtId="0" fontId="2" fillId="7" borderId="38" xfId="0" applyFont="1" applyFill="1" applyBorder="1" applyProtection="1">
      <protection locked="0"/>
    </xf>
    <xf numFmtId="0" fontId="2" fillId="7" borderId="39" xfId="0" applyFont="1" applyFill="1" applyBorder="1"/>
    <xf numFmtId="0" fontId="4" fillId="7" borderId="5" xfId="0" applyFont="1" applyFill="1" applyBorder="1"/>
    <xf numFmtId="0" fontId="14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" fillId="7" borderId="6" xfId="0" applyFont="1" applyFill="1" applyBorder="1"/>
    <xf numFmtId="0" fontId="2" fillId="7" borderId="17" xfId="0" applyFont="1" applyFill="1" applyBorder="1" applyProtection="1">
      <protection locked="0"/>
    </xf>
    <xf numFmtId="0" fontId="2" fillId="7" borderId="11" xfId="0" applyFont="1" applyFill="1" applyBorder="1"/>
    <xf numFmtId="0" fontId="2" fillId="7" borderId="11" xfId="0" applyFont="1" applyFill="1" applyBorder="1" applyProtection="1">
      <protection locked="0"/>
    </xf>
    <xf numFmtId="0" fontId="2" fillId="7" borderId="12" xfId="0" applyFont="1" applyFill="1" applyBorder="1"/>
    <xf numFmtId="20" fontId="1" fillId="7" borderId="27" xfId="0" applyNumberFormat="1" applyFont="1" applyFill="1" applyBorder="1" applyAlignment="1">
      <alignment horizontal="center"/>
    </xf>
    <xf numFmtId="0" fontId="2" fillId="7" borderId="16" xfId="0" applyFont="1" applyFill="1" applyBorder="1" applyProtection="1">
      <protection locked="0"/>
    </xf>
    <xf numFmtId="20" fontId="1" fillId="7" borderId="36" xfId="0" applyNumberFormat="1" applyFont="1" applyFill="1" applyBorder="1" applyAlignment="1">
      <alignment horizontal="center"/>
    </xf>
    <xf numFmtId="0" fontId="1" fillId="7" borderId="37" xfId="0" applyFont="1" applyFill="1" applyBorder="1" applyProtection="1">
      <protection locked="0"/>
    </xf>
    <xf numFmtId="0" fontId="1" fillId="7" borderId="38" xfId="0" applyFont="1" applyFill="1" applyBorder="1" applyProtection="1">
      <protection locked="0"/>
    </xf>
    <xf numFmtId="20" fontId="1" fillId="7" borderId="6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164" fontId="11" fillId="8" borderId="21" xfId="0" applyNumberFormat="1" applyFont="1" applyFill="1" applyBorder="1" applyAlignment="1">
      <alignment horizontal="right"/>
    </xf>
    <xf numFmtId="164" fontId="11" fillId="8" borderId="21" xfId="0" applyNumberFormat="1" applyFont="1" applyFill="1" applyBorder="1" applyAlignment="1">
      <alignment horizontal="center"/>
    </xf>
    <xf numFmtId="0" fontId="11" fillId="8" borderId="21" xfId="0" applyFont="1" applyFill="1" applyBorder="1"/>
    <xf numFmtId="0" fontId="11" fillId="8" borderId="13" xfId="0" applyFont="1" applyFill="1" applyBorder="1"/>
    <xf numFmtId="0" fontId="11" fillId="8" borderId="14" xfId="0" applyFont="1" applyFill="1" applyBorder="1" applyAlignment="1">
      <alignment horizontal="center"/>
    </xf>
    <xf numFmtId="0" fontId="11" fillId="8" borderId="14" xfId="0" applyFont="1" applyFill="1" applyBorder="1"/>
    <xf numFmtId="0" fontId="11" fillId="8" borderId="15" xfId="0" applyFont="1" applyFill="1" applyBorder="1"/>
    <xf numFmtId="0" fontId="2" fillId="7" borderId="40" xfId="0" applyFont="1" applyFill="1" applyBorder="1"/>
    <xf numFmtId="0" fontId="2" fillId="7" borderId="40" xfId="0" applyFont="1" applyFill="1" applyBorder="1" applyProtection="1">
      <protection locked="0"/>
    </xf>
    <xf numFmtId="0" fontId="2" fillId="7" borderId="41" xfId="0" applyFont="1" applyFill="1" applyBorder="1"/>
    <xf numFmtId="0" fontId="4" fillId="7" borderId="20" xfId="0" applyFont="1" applyFill="1" applyBorder="1"/>
    <xf numFmtId="0" fontId="1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4" fillId="7" borderId="29" xfId="0" applyFont="1" applyFill="1" applyBorder="1"/>
    <xf numFmtId="0" fontId="14" fillId="7" borderId="26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0" fontId="2" fillId="7" borderId="26" xfId="0" applyFont="1" applyFill="1" applyBorder="1"/>
    <xf numFmtId="0" fontId="2" fillId="7" borderId="42" xfId="0" applyFont="1" applyFill="1" applyBorder="1"/>
    <xf numFmtId="0" fontId="2" fillId="7" borderId="42" xfId="0" applyFont="1" applyFill="1" applyBorder="1" applyProtection="1">
      <protection locked="0"/>
    </xf>
    <xf numFmtId="0" fontId="2" fillId="7" borderId="43" xfId="0" applyFont="1" applyFill="1" applyBorder="1"/>
    <xf numFmtId="0" fontId="1" fillId="7" borderId="32" xfId="0" applyFont="1" applyFill="1" applyBorder="1" applyProtection="1">
      <protection locked="0"/>
    </xf>
    <xf numFmtId="0" fontId="4" fillId="0" borderId="20" xfId="0" applyFont="1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3" xfId="0" applyFont="1" applyBorder="1" applyProtection="1">
      <protection locked="0"/>
    </xf>
    <xf numFmtId="0" fontId="2" fillId="0" borderId="40" xfId="0" applyFont="1" applyBorder="1"/>
    <xf numFmtId="0" fontId="2" fillId="0" borderId="40" xfId="0" applyFont="1" applyBorder="1" applyProtection="1">
      <protection locked="0"/>
    </xf>
    <xf numFmtId="0" fontId="2" fillId="0" borderId="41" xfId="0" applyFont="1" applyBorder="1"/>
    <xf numFmtId="0" fontId="1" fillId="7" borderId="8" xfId="0" applyFont="1" applyFill="1" applyBorder="1"/>
    <xf numFmtId="20" fontId="1" fillId="7" borderId="1" xfId="0" applyNumberFormat="1" applyFont="1" applyFill="1" applyBorder="1" applyAlignment="1">
      <alignment horizontal="center"/>
    </xf>
    <xf numFmtId="0" fontId="2" fillId="7" borderId="33" xfId="0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8" borderId="13" xfId="0" applyFont="1" applyFill="1" applyBorder="1" applyAlignment="1">
      <alignment horizontal="center"/>
    </xf>
    <xf numFmtId="49" fontId="0" fillId="8" borderId="14" xfId="0" applyNumberFormat="1" applyFill="1" applyBorder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49" fontId="0" fillId="0" borderId="14" xfId="0" applyNumberFormat="1" applyBorder="1"/>
    <xf numFmtId="49" fontId="0" fillId="0" borderId="15" xfId="0" applyNumberFormat="1" applyBorder="1"/>
    <xf numFmtId="0" fontId="11" fillId="8" borderId="21" xfId="0" applyFont="1" applyFill="1" applyBorder="1" applyAlignment="1">
      <alignment horizontal="center"/>
    </xf>
    <xf numFmtId="49" fontId="11" fillId="8" borderId="21" xfId="0" applyNumberFormat="1" applyFont="1" applyFill="1" applyBorder="1" applyAlignment="1">
      <alignment horizontal="center"/>
    </xf>
    <xf numFmtId="17" fontId="11" fillId="8" borderId="21" xfId="0" applyNumberFormat="1" applyFont="1" applyFill="1" applyBorder="1" applyAlignment="1">
      <alignment horizontal="center"/>
    </xf>
    <xf numFmtId="49" fontId="11" fillId="8" borderId="19" xfId="0" applyNumberFormat="1" applyFont="1" applyFill="1" applyBorder="1" applyAlignment="1">
      <alignment horizontal="center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colors>
    <mruColors>
      <color rgb="FF009242"/>
      <color rgb="FFFFFF99"/>
      <color rgb="FFFF0066"/>
      <color rgb="FF66FF33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0</xdr:rowOff>
    </xdr:from>
    <xdr:to>
      <xdr:col>2</xdr:col>
      <xdr:colOff>876300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0"/>
          <a:ext cx="396240" cy="37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48"/>
  <sheetViews>
    <sheetView showGridLines="0" tabSelected="1" topLeftCell="A2" zoomScale="95" zoomScaleNormal="95" workbookViewId="0">
      <selection activeCell="Q32" sqref="Q32"/>
    </sheetView>
  </sheetViews>
  <sheetFormatPr defaultColWidth="0" defaultRowHeight="0" customHeight="1" zeroHeight="1" x14ac:dyDescent="0.25"/>
  <cols>
    <col min="1" max="1" width="1.7109375" style="1" customWidth="1"/>
    <col min="2" max="2" width="3" style="3" hidden="1" customWidth="1"/>
    <col min="3" max="3" width="20.7109375" style="1" customWidth="1"/>
    <col min="4" max="4" width="6.85546875" style="3" bestFit="1" customWidth="1"/>
    <col min="5" max="5" width="1.7109375" style="1" customWidth="1"/>
    <col min="6" max="7" width="4.85546875" style="1" customWidth="1"/>
    <col min="8" max="8" width="5.7109375" style="3" customWidth="1"/>
    <col min="9" max="9" width="6.28515625" style="2" customWidth="1"/>
    <col min="10" max="10" width="7.140625" style="3" bestFit="1" customWidth="1"/>
    <col min="11" max="12" width="4.140625" style="1" hidden="1" customWidth="1"/>
    <col min="13" max="14" width="20.7109375" style="1" customWidth="1"/>
    <col min="15" max="15" width="3.140625" style="1" customWidth="1"/>
    <col min="16" max="16" width="2" style="1" bestFit="1" customWidth="1"/>
    <col min="17" max="17" width="3.140625" style="1" bestFit="1" customWidth="1"/>
    <col min="18" max="18" width="1.5703125" style="1" bestFit="1" customWidth="1"/>
    <col min="19" max="19" width="3" style="1" bestFit="1" customWidth="1"/>
    <col min="20" max="20" width="1.7109375" style="1" bestFit="1" customWidth="1"/>
    <col min="21" max="21" width="3" style="1" bestFit="1" customWidth="1"/>
    <col min="22" max="22" width="1.5703125" style="1" bestFit="1" customWidth="1"/>
    <col min="23" max="23" width="3" style="1" bestFit="1" customWidth="1"/>
    <col min="24" max="24" width="1.7109375" style="1" bestFit="1" customWidth="1"/>
    <col min="25" max="25" width="3" style="1" bestFit="1" customWidth="1"/>
    <col min="26" max="26" width="1.5703125" style="1" bestFit="1" customWidth="1"/>
    <col min="27" max="27" width="3" style="1" bestFit="1" customWidth="1"/>
    <col min="28" max="28" width="1.7109375" style="1" bestFit="1" customWidth="1"/>
    <col min="29" max="29" width="3" style="1" bestFit="1" customWidth="1"/>
    <col min="30" max="30" width="1.7109375" style="1" bestFit="1" customWidth="1"/>
    <col min="31" max="31" width="1.7109375" style="1" customWidth="1"/>
    <col min="32" max="34" width="3.28515625" style="1" hidden="1" customWidth="1"/>
    <col min="35" max="35" width="4.42578125" style="1" hidden="1" customWidth="1"/>
    <col min="36" max="36" width="3.7109375" style="1" hidden="1" customWidth="1"/>
    <col min="37" max="37" width="4.140625" style="1" hidden="1" customWidth="1"/>
    <col min="38" max="38" width="5.7109375" style="1" bestFit="1" customWidth="1"/>
    <col min="39" max="39" width="20.7109375" style="1" customWidth="1"/>
    <col min="40" max="41" width="4.42578125" style="1" customWidth="1"/>
    <col min="42" max="46" width="4.7109375" style="1" customWidth="1"/>
    <col min="47" max="47" width="4.28515625" style="1" customWidth="1"/>
    <col min="48" max="49" width="5.5703125" style="1" customWidth="1"/>
    <col min="50" max="50" width="1.7109375" style="16" customWidth="1"/>
    <col min="51" max="259" width="0" style="1" hidden="1" customWidth="1"/>
    <col min="260" max="16384" width="8.85546875" style="1" hidden="1"/>
  </cols>
  <sheetData>
    <row r="1" spans="2:259" s="5" customFormat="1" ht="15.75" thickBot="1" x14ac:dyDescent="0.3">
      <c r="B1" s="21"/>
      <c r="C1" s="152"/>
      <c r="D1" s="154" t="s">
        <v>33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  <c r="AX1" s="13"/>
    </row>
    <row r="2" spans="2:259" s="10" customFormat="1" ht="15.75" thickBot="1" x14ac:dyDescent="0.3">
      <c r="B2" s="22"/>
      <c r="C2" s="153"/>
      <c r="D2" s="157" t="s">
        <v>32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  <c r="AX2" s="14"/>
    </row>
    <row r="3" spans="2:259" customFormat="1" ht="15.75" thickBot="1" x14ac:dyDescent="0.3">
      <c r="B3" s="3"/>
      <c r="C3" s="11" t="s">
        <v>22</v>
      </c>
      <c r="D3" s="28"/>
      <c r="E3" s="8"/>
      <c r="F3" s="8"/>
      <c r="G3" s="8"/>
      <c r="H3" s="12" t="s">
        <v>23</v>
      </c>
      <c r="I3" s="2"/>
      <c r="J3" s="3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5"/>
      <c r="AF3" s="15" t="s">
        <v>15</v>
      </c>
      <c r="AG3" s="15" t="s">
        <v>16</v>
      </c>
      <c r="AH3" s="64" t="s">
        <v>25</v>
      </c>
      <c r="AI3" s="15" t="s">
        <v>17</v>
      </c>
      <c r="AJ3" s="15" t="s">
        <v>18</v>
      </c>
      <c r="AK3" s="1"/>
      <c r="AL3" s="1"/>
      <c r="AM3" s="4" t="s">
        <v>36</v>
      </c>
      <c r="AN3" s="4"/>
      <c r="AO3" s="1"/>
      <c r="AP3" s="1"/>
      <c r="AQ3" s="1"/>
      <c r="AR3" s="1"/>
      <c r="AS3" s="1"/>
      <c r="AT3" s="1"/>
      <c r="AU3" s="1"/>
      <c r="AV3" s="1"/>
      <c r="AW3" s="1"/>
      <c r="AX3" s="16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2:259" customFormat="1" ht="15.75" thickBot="1" x14ac:dyDescent="0.3">
      <c r="B4" s="33" t="s">
        <v>21</v>
      </c>
      <c r="C4" s="112" t="s">
        <v>35</v>
      </c>
      <c r="D4" s="113" t="s">
        <v>1</v>
      </c>
      <c r="E4" s="17"/>
      <c r="F4" s="112" t="s">
        <v>2</v>
      </c>
      <c r="G4" s="114" t="s">
        <v>1</v>
      </c>
      <c r="H4" s="115" t="s">
        <v>3</v>
      </c>
      <c r="I4" s="116" t="s">
        <v>4</v>
      </c>
      <c r="J4" s="114" t="s">
        <v>0</v>
      </c>
      <c r="K4" s="117" t="s">
        <v>9</v>
      </c>
      <c r="L4" s="117" t="s">
        <v>10</v>
      </c>
      <c r="M4" s="160" t="s">
        <v>19</v>
      </c>
      <c r="N4" s="161"/>
      <c r="O4" s="162" t="s">
        <v>20</v>
      </c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3"/>
      <c r="AE4" s="15"/>
      <c r="AF4" s="15"/>
      <c r="AG4" s="15"/>
      <c r="AH4" s="15"/>
      <c r="AI4" s="1"/>
      <c r="AJ4" s="1"/>
      <c r="AK4" s="66" t="s">
        <v>21</v>
      </c>
      <c r="AL4" s="118"/>
      <c r="AM4" s="119" t="s">
        <v>34</v>
      </c>
      <c r="AN4" s="119"/>
      <c r="AO4" s="120"/>
      <c r="AP4" s="120"/>
      <c r="AQ4" s="120"/>
      <c r="AR4" s="120"/>
      <c r="AS4" s="120"/>
      <c r="AT4" s="120"/>
      <c r="AU4" s="120"/>
      <c r="AV4" s="120"/>
      <c r="AW4" s="121"/>
      <c r="AX4" s="16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2:259" customFormat="1" ht="15.75" thickBot="1" x14ac:dyDescent="0.3">
      <c r="B5" s="75">
        <v>1</v>
      </c>
      <c r="C5" s="77" t="s">
        <v>37</v>
      </c>
      <c r="D5" s="78">
        <v>1</v>
      </c>
      <c r="E5" s="18"/>
      <c r="F5" s="45">
        <v>1</v>
      </c>
      <c r="G5" s="82">
        <v>1</v>
      </c>
      <c r="H5" s="46">
        <v>1</v>
      </c>
      <c r="I5" s="47">
        <v>0.625</v>
      </c>
      <c r="J5" s="46">
        <v>4</v>
      </c>
      <c r="K5" s="48">
        <v>1</v>
      </c>
      <c r="L5" s="48">
        <v>2</v>
      </c>
      <c r="M5" s="48" t="str">
        <f>VLOOKUP(K5,$B$5:$C$12,2,FALSE)</f>
        <v>scuola di pallavolo 1</v>
      </c>
      <c r="N5" s="48" t="str">
        <f>VLOOKUP(L5,$B$5:$C$12,2,FALSE)</f>
        <v>scuola di pallavolo 2</v>
      </c>
      <c r="O5" s="34">
        <v>0</v>
      </c>
      <c r="P5" s="35" t="s">
        <v>5</v>
      </c>
      <c r="Q5" s="36">
        <v>1</v>
      </c>
      <c r="R5" s="35" t="s">
        <v>6</v>
      </c>
      <c r="S5" s="57">
        <v>11</v>
      </c>
      <c r="T5" s="35" t="s">
        <v>5</v>
      </c>
      <c r="U5" s="36">
        <v>13</v>
      </c>
      <c r="V5" s="35" t="s">
        <v>7</v>
      </c>
      <c r="W5" s="36"/>
      <c r="X5" s="35" t="s">
        <v>5</v>
      </c>
      <c r="Y5" s="36"/>
      <c r="Z5" s="35" t="s">
        <v>7</v>
      </c>
      <c r="AA5" s="36"/>
      <c r="AB5" s="35" t="s">
        <v>5</v>
      </c>
      <c r="AC5" s="36"/>
      <c r="AD5" s="37" t="s">
        <v>8</v>
      </c>
      <c r="AE5" s="15"/>
      <c r="AF5" s="15">
        <f>IF(O5&gt;Q5,1,0)</f>
        <v>0</v>
      </c>
      <c r="AG5" s="15">
        <f>IF(Q5&gt;O5,1,0)</f>
        <v>1</v>
      </c>
      <c r="AH5" s="15">
        <f>IF(AND(O5&gt;0,Q5&gt;0,O5=Q5),1,0)</f>
        <v>0</v>
      </c>
      <c r="AI5" s="1">
        <f t="shared" ref="AI5" si="0">S5+W5+AA5</f>
        <v>11</v>
      </c>
      <c r="AJ5" s="1">
        <f t="shared" ref="AJ5" si="1">U5+Y5+AC5</f>
        <v>13</v>
      </c>
      <c r="AK5" s="23"/>
      <c r="AL5" s="24" t="s">
        <v>24</v>
      </c>
      <c r="AM5" s="25" t="s">
        <v>30</v>
      </c>
      <c r="AN5" s="67" t="s">
        <v>31</v>
      </c>
      <c r="AO5" s="19" t="s">
        <v>14</v>
      </c>
      <c r="AP5" s="58" t="s">
        <v>25</v>
      </c>
      <c r="AQ5" s="58" t="s">
        <v>26</v>
      </c>
      <c r="AR5" s="58" t="s">
        <v>27</v>
      </c>
      <c r="AS5" s="58" t="s">
        <v>28</v>
      </c>
      <c r="AT5" s="58" t="s">
        <v>11</v>
      </c>
      <c r="AU5" s="26" t="s">
        <v>12</v>
      </c>
      <c r="AV5" s="63" t="s">
        <v>29</v>
      </c>
      <c r="AW5" s="27" t="s">
        <v>13</v>
      </c>
      <c r="AX5" s="16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2:259" customFormat="1" ht="15" x14ac:dyDescent="0.25">
      <c r="B6" s="75">
        <v>2</v>
      </c>
      <c r="C6" s="31" t="s">
        <v>38</v>
      </c>
      <c r="D6" s="29">
        <v>1</v>
      </c>
      <c r="E6" s="18"/>
      <c r="F6" s="79">
        <f>F5+1</f>
        <v>2</v>
      </c>
      <c r="G6" s="69">
        <v>1</v>
      </c>
      <c r="H6" s="68">
        <v>1</v>
      </c>
      <c r="I6" s="70">
        <v>0.625</v>
      </c>
      <c r="J6" s="68">
        <v>5</v>
      </c>
      <c r="K6" s="71">
        <v>3</v>
      </c>
      <c r="L6" s="71">
        <v>4</v>
      </c>
      <c r="M6" s="71" t="str">
        <f t="shared" ref="M6:M32" si="2">VLOOKUP(K6,$B$5:$C$12,2,FALSE)</f>
        <v>scuola di pallavolo 3</v>
      </c>
      <c r="N6" s="71" t="str">
        <f t="shared" ref="N6:N32" si="3">VLOOKUP(L6,$B$5:$C$12,2,FALSE)</f>
        <v>abc volley</v>
      </c>
      <c r="O6" s="74">
        <v>1</v>
      </c>
      <c r="P6" s="72" t="s">
        <v>5</v>
      </c>
      <c r="Q6" s="73">
        <v>0</v>
      </c>
      <c r="R6" s="72" t="s">
        <v>6</v>
      </c>
      <c r="S6" s="73">
        <v>25</v>
      </c>
      <c r="T6" s="72" t="s">
        <v>5</v>
      </c>
      <c r="U6" s="73">
        <v>7</v>
      </c>
      <c r="V6" s="72" t="s">
        <v>7</v>
      </c>
      <c r="W6" s="73"/>
      <c r="X6" s="72" t="s">
        <v>5</v>
      </c>
      <c r="Y6" s="73"/>
      <c r="Z6" s="72" t="s">
        <v>7</v>
      </c>
      <c r="AA6" s="73"/>
      <c r="AB6" s="72" t="s">
        <v>5</v>
      </c>
      <c r="AC6" s="73"/>
      <c r="AD6" s="80" t="s">
        <v>8</v>
      </c>
      <c r="AE6" s="15"/>
      <c r="AF6" s="15">
        <f t="shared" ref="AF6:AF32" si="4">IF(O6&gt;Q6,1,0)</f>
        <v>1</v>
      </c>
      <c r="AG6" s="15">
        <f t="shared" ref="AG6:AG32" si="5">IF(Q6&gt;O6,1,0)</f>
        <v>0</v>
      </c>
      <c r="AH6" s="15">
        <f t="shared" ref="AH6:AH32" si="6">IF(AND(O6&gt;0,Q6&gt;0,O6=Q6),1,0)</f>
        <v>0</v>
      </c>
      <c r="AI6" s="1">
        <f t="shared" ref="AI6:AI32" si="7">S6+W6+AA6</f>
        <v>25</v>
      </c>
      <c r="AJ6" s="1">
        <f t="shared" ref="AJ6:AJ32" si="8">U6+Y6+AC6</f>
        <v>7</v>
      </c>
      <c r="AK6" s="51">
        <v>1</v>
      </c>
      <c r="AL6" s="55"/>
      <c r="AM6" s="52" t="str">
        <f>VLOOKUP(AK6,$B$5:$C$12,2,FALSE)</f>
        <v>scuola di pallavolo 1</v>
      </c>
      <c r="AN6" s="65">
        <f>SUMIF($M$5:$M$32,AM6,$O$5:$O$32)+SUMIF($N$5:$N$32,AM6,$Q$5:$Q$32)</f>
        <v>6</v>
      </c>
      <c r="AO6" s="59">
        <f>SUMIF($M$5:$M$32,AM6,$AF$5:$AF$32)+SUMIF($N$5:$N$32,AM6,$AG$5:$AG$32)</f>
        <v>6</v>
      </c>
      <c r="AP6" s="60">
        <f>SUMIF($M$5:$M$32,AM6,$AH$5:$AH$32)+SUMIF($N$5:$N$32,AM6,$AH$5:$AH$32)</f>
        <v>0</v>
      </c>
      <c r="AQ6" s="60">
        <f>SUMIF($M$5:$M$32,AM7,$AG$5:$AG$32)+SUMIF($N$5:$N$32,AM7,$AF$5:$AF$32)</f>
        <v>0</v>
      </c>
      <c r="AR6" s="60">
        <f>SUMIF($M$5:$M$32,AM6,$O$5:$O$32)+SUMIF($N$5:$N$32,AM6,$Q$5:$Q$32)</f>
        <v>6</v>
      </c>
      <c r="AS6" s="60">
        <f>SUMIF($M$5:$M$32,AM6,$Q$5:$Q$32)+SUMIF($N$5:$N$32,AM6,$O$5:$O$32)</f>
        <v>1</v>
      </c>
      <c r="AT6" s="60">
        <f>SUMIF($M$5:$M$32,AM6,$AI$5:$AI$32)+SUMIF($N$5:$N$32,AM6,$AJ$5:$AJ$32)</f>
        <v>112</v>
      </c>
      <c r="AU6" s="53">
        <f>SUMIF($M$5:$M$32,AM6,$AJ$5:$AJ$32)+SUMIF($N$5:$N$32,AM6,$AI$5:$AI$32)</f>
        <v>53</v>
      </c>
      <c r="AV6" s="61">
        <f>AR6/AS6</f>
        <v>6</v>
      </c>
      <c r="AW6" s="62">
        <f>AT6/AU6</f>
        <v>2.1132075471698113</v>
      </c>
      <c r="AX6" s="16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2:259" customFormat="1" ht="15.75" thickBot="1" x14ac:dyDescent="0.3">
      <c r="B7" s="75">
        <v>3</v>
      </c>
      <c r="C7" s="31" t="s">
        <v>39</v>
      </c>
      <c r="D7" s="29">
        <v>1</v>
      </c>
      <c r="E7" s="18"/>
      <c r="F7" s="129">
        <f t="shared" ref="F7:F32" si="9">F6+1</f>
        <v>3</v>
      </c>
      <c r="G7" s="130">
        <v>1</v>
      </c>
      <c r="H7" s="131">
        <v>1</v>
      </c>
      <c r="I7" s="132">
        <v>0.625</v>
      </c>
      <c r="J7" s="131">
        <v>6</v>
      </c>
      <c r="K7" s="133">
        <v>5</v>
      </c>
      <c r="L7" s="133">
        <v>6</v>
      </c>
      <c r="M7" s="133" t="str">
        <f t="shared" si="2"/>
        <v>santo stefano 1</v>
      </c>
      <c r="N7" s="133" t="str">
        <f t="shared" si="3"/>
        <v>santo stefano 2</v>
      </c>
      <c r="O7" s="137">
        <v>1</v>
      </c>
      <c r="P7" s="134" t="s">
        <v>5</v>
      </c>
      <c r="Q7" s="135">
        <v>0</v>
      </c>
      <c r="R7" s="134" t="s">
        <v>6</v>
      </c>
      <c r="S7" s="135">
        <v>14</v>
      </c>
      <c r="T7" s="134" t="s">
        <v>5</v>
      </c>
      <c r="U7" s="135">
        <v>9</v>
      </c>
      <c r="V7" s="134" t="s">
        <v>7</v>
      </c>
      <c r="W7" s="135"/>
      <c r="X7" s="134" t="s">
        <v>5</v>
      </c>
      <c r="Y7" s="135"/>
      <c r="Z7" s="134" t="s">
        <v>7</v>
      </c>
      <c r="AA7" s="135"/>
      <c r="AB7" s="134" t="s">
        <v>5</v>
      </c>
      <c r="AC7" s="135"/>
      <c r="AD7" s="136" t="s">
        <v>8</v>
      </c>
      <c r="AE7" s="15"/>
      <c r="AF7" s="15">
        <f t="shared" si="4"/>
        <v>1</v>
      </c>
      <c r="AG7" s="15">
        <f t="shared" si="5"/>
        <v>0</v>
      </c>
      <c r="AH7" s="15">
        <f t="shared" si="6"/>
        <v>0</v>
      </c>
      <c r="AI7" s="1">
        <f t="shared" si="7"/>
        <v>14</v>
      </c>
      <c r="AJ7" s="1">
        <f t="shared" si="8"/>
        <v>9</v>
      </c>
      <c r="AK7" s="54">
        <v>2</v>
      </c>
      <c r="AL7" s="56"/>
      <c r="AM7" s="52" t="str">
        <f t="shared" ref="AM7:AM13" si="10">VLOOKUP(AK7,$B$5:$C$12,2,FALSE)</f>
        <v>scuola di pallavolo 2</v>
      </c>
      <c r="AN7" s="65">
        <f t="shared" ref="AN7:AN13" si="11">SUMIF($M$5:$M$32,AM7,$O$5:$O$32)+SUMIF($N$5:$N$32,AM7,$Q$5:$Q$32)</f>
        <v>7</v>
      </c>
      <c r="AO7" s="59">
        <f t="shared" ref="AO7:AO13" si="12">SUMIF($M$5:$M$32,AM7,$AF$5:$AF$32)+SUMIF($N$5:$N$32,AM7,$AG$5:$AG$32)</f>
        <v>7</v>
      </c>
      <c r="AP7" s="60">
        <f t="shared" ref="AP7:AP13" si="13">SUMIF($M$5:$M$32,AM7,$AH$5:$AH$32)+SUMIF($N$5:$N$32,AM7,$AH$5:$AH$32)</f>
        <v>0</v>
      </c>
      <c r="AQ7" s="60">
        <f t="shared" ref="AQ7:AQ13" si="14">SUMIF($M$5:$M$32,AM8,$AG$5:$AG$32)+SUMIF($N$5:$N$32,AM8,$AF$5:$AF$32)</f>
        <v>2</v>
      </c>
      <c r="AR7" s="60">
        <f t="shared" ref="AR7:AR13" si="15">SUMIF($M$5:$M$32,AM7,$O$5:$O$32)+SUMIF($N$5:$N$32,AM7,$Q$5:$Q$32)</f>
        <v>7</v>
      </c>
      <c r="AS7" s="60">
        <f t="shared" ref="AS7:AS13" si="16">SUMIF($M$5:$M$32,AM7,$Q$5:$Q$32)+SUMIF($N$5:$N$32,AM7,$O$5:$O$32)</f>
        <v>0</v>
      </c>
      <c r="AT7" s="60">
        <f t="shared" ref="AT7:AT13" si="17">SUMIF($M$5:$M$32,AM7,$AI$5:$AI$32)+SUMIF($N$5:$N$32,AM7,$AJ$5:$AJ$32)</f>
        <v>104</v>
      </c>
      <c r="AU7" s="53">
        <f t="shared" ref="AU7:AU13" si="18">SUMIF($M$5:$M$32,AM7,$AJ$5:$AJ$32)+SUMIF($N$5:$N$32,AM7,$AI$5:$AI$32)</f>
        <v>39</v>
      </c>
      <c r="AV7" s="61" t="e">
        <f t="shared" ref="AV7:AV13" si="19">AR7/AS7</f>
        <v>#DIV/0!</v>
      </c>
      <c r="AW7" s="62">
        <f t="shared" ref="AW7:AW13" si="20">AT7/AU7</f>
        <v>2.6666666666666665</v>
      </c>
      <c r="AX7" s="16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2:259" customFormat="1" ht="15" x14ac:dyDescent="0.25">
      <c r="B8" s="75">
        <v>4</v>
      </c>
      <c r="C8" s="31" t="s">
        <v>40</v>
      </c>
      <c r="D8" s="29">
        <v>1</v>
      </c>
      <c r="E8" s="18"/>
      <c r="F8" s="83">
        <f t="shared" si="9"/>
        <v>4</v>
      </c>
      <c r="G8" s="84">
        <v>1</v>
      </c>
      <c r="H8" s="85">
        <v>2</v>
      </c>
      <c r="I8" s="86">
        <v>0.63194444444444442</v>
      </c>
      <c r="J8" s="85">
        <v>4</v>
      </c>
      <c r="K8" s="87">
        <v>7</v>
      </c>
      <c r="L8" s="87">
        <v>8</v>
      </c>
      <c r="M8" s="87" t="str">
        <f t="shared" si="2"/>
        <v>podenzana</v>
      </c>
      <c r="N8" s="87" t="str">
        <f t="shared" si="3"/>
        <v>rainbow</v>
      </c>
      <c r="O8" s="107">
        <v>0</v>
      </c>
      <c r="P8" s="88" t="s">
        <v>5</v>
      </c>
      <c r="Q8" s="89">
        <v>1</v>
      </c>
      <c r="R8" s="147" t="s">
        <v>6</v>
      </c>
      <c r="S8" s="89">
        <v>12</v>
      </c>
      <c r="T8" s="88" t="s">
        <v>5</v>
      </c>
      <c r="U8" s="89">
        <v>16</v>
      </c>
      <c r="V8" s="88" t="s">
        <v>7</v>
      </c>
      <c r="W8" s="89"/>
      <c r="X8" s="88" t="s">
        <v>5</v>
      </c>
      <c r="Y8" s="89"/>
      <c r="Z8" s="88" t="s">
        <v>7</v>
      </c>
      <c r="AA8" s="89"/>
      <c r="AB8" s="88" t="s">
        <v>5</v>
      </c>
      <c r="AC8" s="89"/>
      <c r="AD8" s="90" t="s">
        <v>8</v>
      </c>
      <c r="AE8" s="15"/>
      <c r="AF8" s="15">
        <f t="shared" si="4"/>
        <v>0</v>
      </c>
      <c r="AG8" s="15">
        <f t="shared" si="5"/>
        <v>1</v>
      </c>
      <c r="AH8" s="15">
        <f t="shared" si="6"/>
        <v>0</v>
      </c>
      <c r="AI8" s="1">
        <f t="shared" si="7"/>
        <v>12</v>
      </c>
      <c r="AJ8" s="1">
        <f t="shared" si="8"/>
        <v>16</v>
      </c>
      <c r="AK8" s="54">
        <v>3</v>
      </c>
      <c r="AL8" s="56"/>
      <c r="AM8" s="52" t="str">
        <f t="shared" si="10"/>
        <v>scuola di pallavolo 3</v>
      </c>
      <c r="AN8" s="65">
        <f t="shared" si="11"/>
        <v>5</v>
      </c>
      <c r="AO8" s="59">
        <f t="shared" si="12"/>
        <v>5</v>
      </c>
      <c r="AP8" s="60">
        <f t="shared" si="13"/>
        <v>0</v>
      </c>
      <c r="AQ8" s="60">
        <f t="shared" si="14"/>
        <v>5</v>
      </c>
      <c r="AR8" s="60">
        <f t="shared" si="15"/>
        <v>5</v>
      </c>
      <c r="AS8" s="60">
        <f t="shared" si="16"/>
        <v>2</v>
      </c>
      <c r="AT8" s="60">
        <f t="shared" si="17"/>
        <v>98</v>
      </c>
      <c r="AU8" s="53">
        <f t="shared" si="18"/>
        <v>60</v>
      </c>
      <c r="AV8" s="61">
        <f t="shared" si="19"/>
        <v>2.5</v>
      </c>
      <c r="AW8" s="62">
        <f t="shared" si="20"/>
        <v>1.6333333333333333</v>
      </c>
      <c r="AX8" s="16"/>
    </row>
    <row r="9" spans="2:259" customFormat="1" ht="15" x14ac:dyDescent="0.25">
      <c r="B9" s="75">
        <v>5</v>
      </c>
      <c r="C9" s="31" t="s">
        <v>41</v>
      </c>
      <c r="D9" s="29">
        <v>1</v>
      </c>
      <c r="E9" s="18"/>
      <c r="F9" s="138">
        <f t="shared" si="9"/>
        <v>5</v>
      </c>
      <c r="G9" s="139">
        <v>1</v>
      </c>
      <c r="H9" s="140">
        <v>2</v>
      </c>
      <c r="I9" s="141">
        <v>0.63194444444444442</v>
      </c>
      <c r="J9" s="140">
        <v>5</v>
      </c>
      <c r="K9" s="142">
        <v>1</v>
      </c>
      <c r="L9" s="142">
        <v>3</v>
      </c>
      <c r="M9" s="142" t="str">
        <f t="shared" si="2"/>
        <v>scuola di pallavolo 1</v>
      </c>
      <c r="N9" s="142" t="str">
        <f t="shared" si="3"/>
        <v>scuola di pallavolo 3</v>
      </c>
      <c r="O9" s="143">
        <v>1</v>
      </c>
      <c r="P9" s="144" t="s">
        <v>5</v>
      </c>
      <c r="Q9" s="145">
        <v>0</v>
      </c>
      <c r="R9" s="144" t="s">
        <v>6</v>
      </c>
      <c r="S9" s="145">
        <v>13</v>
      </c>
      <c r="T9" s="144" t="s">
        <v>5</v>
      </c>
      <c r="U9" s="145">
        <v>9</v>
      </c>
      <c r="V9" s="144" t="s">
        <v>7</v>
      </c>
      <c r="W9" s="145"/>
      <c r="X9" s="144" t="s">
        <v>5</v>
      </c>
      <c r="Y9" s="145"/>
      <c r="Z9" s="144" t="s">
        <v>7</v>
      </c>
      <c r="AA9" s="145"/>
      <c r="AB9" s="144" t="s">
        <v>5</v>
      </c>
      <c r="AC9" s="145"/>
      <c r="AD9" s="146" t="s">
        <v>8</v>
      </c>
      <c r="AE9" s="15"/>
      <c r="AF9" s="15">
        <f t="shared" si="4"/>
        <v>1</v>
      </c>
      <c r="AG9" s="15">
        <f t="shared" si="5"/>
        <v>0</v>
      </c>
      <c r="AH9" s="15">
        <f t="shared" si="6"/>
        <v>0</v>
      </c>
      <c r="AI9" s="1">
        <f t="shared" si="7"/>
        <v>13</v>
      </c>
      <c r="AJ9" s="1">
        <f t="shared" si="8"/>
        <v>9</v>
      </c>
      <c r="AK9" s="54">
        <v>4</v>
      </c>
      <c r="AL9" s="56"/>
      <c r="AM9" s="52" t="str">
        <f t="shared" si="10"/>
        <v>abc volley</v>
      </c>
      <c r="AN9" s="65">
        <f t="shared" si="11"/>
        <v>2</v>
      </c>
      <c r="AO9" s="59">
        <f t="shared" si="12"/>
        <v>2</v>
      </c>
      <c r="AP9" s="60">
        <f t="shared" si="13"/>
        <v>0</v>
      </c>
      <c r="AQ9" s="60">
        <f t="shared" si="14"/>
        <v>5</v>
      </c>
      <c r="AR9" s="60">
        <f t="shared" si="15"/>
        <v>2</v>
      </c>
      <c r="AS9" s="60">
        <f t="shared" si="16"/>
        <v>5</v>
      </c>
      <c r="AT9" s="60">
        <f t="shared" si="17"/>
        <v>46</v>
      </c>
      <c r="AU9" s="53">
        <f t="shared" si="18"/>
        <v>123</v>
      </c>
      <c r="AV9" s="61">
        <f t="shared" si="19"/>
        <v>0.4</v>
      </c>
      <c r="AW9" s="62">
        <f t="shared" si="20"/>
        <v>0.37398373983739835</v>
      </c>
      <c r="AX9" s="16"/>
    </row>
    <row r="10" spans="2:259" customFormat="1" ht="15.75" thickBot="1" x14ac:dyDescent="0.3">
      <c r="B10" s="76">
        <v>6</v>
      </c>
      <c r="C10" s="31" t="s">
        <v>42</v>
      </c>
      <c r="D10" s="29">
        <v>1</v>
      </c>
      <c r="E10" s="18"/>
      <c r="F10" s="44">
        <f t="shared" si="9"/>
        <v>6</v>
      </c>
      <c r="G10" s="81">
        <v>1</v>
      </c>
      <c r="H10" s="38">
        <v>2</v>
      </c>
      <c r="I10" s="49">
        <v>0.63194444444444442</v>
      </c>
      <c r="J10" s="38">
        <v>6</v>
      </c>
      <c r="K10" s="39">
        <v>2</v>
      </c>
      <c r="L10" s="39">
        <v>4</v>
      </c>
      <c r="M10" s="39" t="str">
        <f t="shared" si="2"/>
        <v>scuola di pallavolo 2</v>
      </c>
      <c r="N10" s="39" t="str">
        <f t="shared" si="3"/>
        <v>abc volley</v>
      </c>
      <c r="O10" s="40">
        <v>1</v>
      </c>
      <c r="P10" s="41" t="s">
        <v>5</v>
      </c>
      <c r="Q10" s="42">
        <v>0</v>
      </c>
      <c r="R10" s="41" t="s">
        <v>6</v>
      </c>
      <c r="S10" s="42">
        <v>21</v>
      </c>
      <c r="T10" s="41" t="s">
        <v>5</v>
      </c>
      <c r="U10" s="42">
        <v>4</v>
      </c>
      <c r="V10" s="41" t="s">
        <v>7</v>
      </c>
      <c r="W10" s="42"/>
      <c r="X10" s="41" t="s">
        <v>5</v>
      </c>
      <c r="Y10" s="42"/>
      <c r="Z10" s="41" t="s">
        <v>7</v>
      </c>
      <c r="AA10" s="42"/>
      <c r="AB10" s="41" t="s">
        <v>5</v>
      </c>
      <c r="AC10" s="42"/>
      <c r="AD10" s="43" t="s">
        <v>8</v>
      </c>
      <c r="AE10" s="15"/>
      <c r="AF10" s="15">
        <f t="shared" si="4"/>
        <v>1</v>
      </c>
      <c r="AG10" s="15">
        <f t="shared" si="5"/>
        <v>0</v>
      </c>
      <c r="AH10" s="15">
        <f t="shared" si="6"/>
        <v>0</v>
      </c>
      <c r="AI10" s="1">
        <f t="shared" si="7"/>
        <v>21</v>
      </c>
      <c r="AJ10" s="1">
        <f t="shared" si="8"/>
        <v>4</v>
      </c>
      <c r="AK10" s="54">
        <v>5</v>
      </c>
      <c r="AL10" s="56"/>
      <c r="AM10" s="52" t="str">
        <f t="shared" si="10"/>
        <v>santo stefano 1</v>
      </c>
      <c r="AN10" s="65">
        <f t="shared" si="11"/>
        <v>2</v>
      </c>
      <c r="AO10" s="59">
        <f t="shared" si="12"/>
        <v>2</v>
      </c>
      <c r="AP10" s="60">
        <f t="shared" si="13"/>
        <v>0</v>
      </c>
      <c r="AQ10" s="60">
        <f t="shared" si="14"/>
        <v>7</v>
      </c>
      <c r="AR10" s="60">
        <f t="shared" si="15"/>
        <v>2</v>
      </c>
      <c r="AS10" s="60">
        <f t="shared" si="16"/>
        <v>5</v>
      </c>
      <c r="AT10" s="60">
        <f t="shared" si="17"/>
        <v>62</v>
      </c>
      <c r="AU10" s="53">
        <f t="shared" si="18"/>
        <v>81</v>
      </c>
      <c r="AV10" s="61">
        <f t="shared" si="19"/>
        <v>0.4</v>
      </c>
      <c r="AW10" s="62">
        <f t="shared" si="20"/>
        <v>0.76543209876543206</v>
      </c>
      <c r="AX10" s="16"/>
    </row>
    <row r="11" spans="2:259" customFormat="1" ht="15" x14ac:dyDescent="0.25">
      <c r="B11" s="76">
        <v>7</v>
      </c>
      <c r="C11" s="31" t="s">
        <v>43</v>
      </c>
      <c r="D11" s="29">
        <v>1</v>
      </c>
      <c r="E11" s="18"/>
      <c r="F11" s="45">
        <f t="shared" si="9"/>
        <v>7</v>
      </c>
      <c r="G11" s="82">
        <v>1</v>
      </c>
      <c r="H11" s="46">
        <v>3</v>
      </c>
      <c r="I11" s="47">
        <v>0.63888888888888895</v>
      </c>
      <c r="J11" s="46">
        <v>4</v>
      </c>
      <c r="K11" s="48">
        <v>5</v>
      </c>
      <c r="L11" s="48">
        <v>7</v>
      </c>
      <c r="M11" s="48" t="str">
        <f t="shared" si="2"/>
        <v>santo stefano 1</v>
      </c>
      <c r="N11" s="48" t="str">
        <f t="shared" si="3"/>
        <v>podenzana</v>
      </c>
      <c r="O11" s="50">
        <v>1</v>
      </c>
      <c r="P11" s="35" t="s">
        <v>5</v>
      </c>
      <c r="Q11" s="36">
        <v>0</v>
      </c>
      <c r="R11" s="35" t="s">
        <v>6</v>
      </c>
      <c r="S11" s="36">
        <v>14</v>
      </c>
      <c r="T11" s="35" t="s">
        <v>5</v>
      </c>
      <c r="U11" s="36">
        <v>9</v>
      </c>
      <c r="V11" s="35" t="s">
        <v>7</v>
      </c>
      <c r="W11" s="36"/>
      <c r="X11" s="35" t="s">
        <v>5</v>
      </c>
      <c r="Y11" s="36"/>
      <c r="Z11" s="35" t="s">
        <v>7</v>
      </c>
      <c r="AA11" s="36"/>
      <c r="AB11" s="35" t="s">
        <v>5</v>
      </c>
      <c r="AC11" s="36"/>
      <c r="AD11" s="37" t="s">
        <v>8</v>
      </c>
      <c r="AE11" s="20"/>
      <c r="AF11" s="15">
        <f t="shared" si="4"/>
        <v>1</v>
      </c>
      <c r="AG11" s="15">
        <f t="shared" si="5"/>
        <v>0</v>
      </c>
      <c r="AH11" s="15">
        <f t="shared" si="6"/>
        <v>0</v>
      </c>
      <c r="AI11" s="1">
        <f t="shared" si="7"/>
        <v>14</v>
      </c>
      <c r="AJ11" s="1">
        <f t="shared" si="8"/>
        <v>9</v>
      </c>
      <c r="AK11" s="54">
        <v>6</v>
      </c>
      <c r="AL11" s="56"/>
      <c r="AM11" s="52" t="str">
        <f t="shared" si="10"/>
        <v>santo stefano 2</v>
      </c>
      <c r="AN11" s="65">
        <f t="shared" si="11"/>
        <v>0</v>
      </c>
      <c r="AO11" s="59">
        <f t="shared" si="12"/>
        <v>0</v>
      </c>
      <c r="AP11" s="60">
        <f t="shared" si="13"/>
        <v>0</v>
      </c>
      <c r="AQ11" s="60">
        <f t="shared" si="14"/>
        <v>5</v>
      </c>
      <c r="AR11" s="60">
        <f t="shared" si="15"/>
        <v>0</v>
      </c>
      <c r="AS11" s="60">
        <f t="shared" si="16"/>
        <v>7</v>
      </c>
      <c r="AT11" s="60">
        <f t="shared" si="17"/>
        <v>59</v>
      </c>
      <c r="AU11" s="53">
        <f t="shared" si="18"/>
        <v>94</v>
      </c>
      <c r="AV11" s="61">
        <f t="shared" si="19"/>
        <v>0</v>
      </c>
      <c r="AW11" s="62">
        <f t="shared" si="20"/>
        <v>0.62765957446808507</v>
      </c>
      <c r="AX11" s="16"/>
    </row>
    <row r="12" spans="2:259" customFormat="1" ht="15.75" thickBot="1" x14ac:dyDescent="0.3">
      <c r="B12" s="76">
        <v>8</v>
      </c>
      <c r="C12" s="32" t="s">
        <v>44</v>
      </c>
      <c r="D12" s="30">
        <v>1</v>
      </c>
      <c r="E12" s="18"/>
      <c r="F12" s="125">
        <f t="shared" si="9"/>
        <v>8</v>
      </c>
      <c r="G12" s="126">
        <v>1</v>
      </c>
      <c r="H12" s="127">
        <v>3</v>
      </c>
      <c r="I12" s="148">
        <v>0.63888888888888895</v>
      </c>
      <c r="J12" s="127">
        <v>5</v>
      </c>
      <c r="K12" s="128">
        <v>6</v>
      </c>
      <c r="L12" s="128">
        <v>8</v>
      </c>
      <c r="M12" s="128" t="str">
        <f t="shared" si="2"/>
        <v>santo stefano 2</v>
      </c>
      <c r="N12" s="128" t="str">
        <f t="shared" si="3"/>
        <v>rainbow</v>
      </c>
      <c r="O12" s="149">
        <v>0</v>
      </c>
      <c r="P12" s="122" t="s">
        <v>5</v>
      </c>
      <c r="Q12" s="123">
        <v>1</v>
      </c>
      <c r="R12" s="122" t="s">
        <v>6</v>
      </c>
      <c r="S12" s="123">
        <v>11</v>
      </c>
      <c r="T12" s="122" t="s">
        <v>5</v>
      </c>
      <c r="U12" s="123">
        <v>15</v>
      </c>
      <c r="V12" s="122" t="s">
        <v>7</v>
      </c>
      <c r="W12" s="123"/>
      <c r="X12" s="122" t="s">
        <v>5</v>
      </c>
      <c r="Y12" s="123"/>
      <c r="Z12" s="122" t="s">
        <v>7</v>
      </c>
      <c r="AA12" s="123"/>
      <c r="AB12" s="122" t="s">
        <v>5</v>
      </c>
      <c r="AC12" s="123"/>
      <c r="AD12" s="124" t="s">
        <v>8</v>
      </c>
      <c r="AE12" s="1"/>
      <c r="AF12" s="15">
        <f t="shared" si="4"/>
        <v>0</v>
      </c>
      <c r="AG12" s="15">
        <f t="shared" si="5"/>
        <v>1</v>
      </c>
      <c r="AH12" s="15">
        <f t="shared" si="6"/>
        <v>0</v>
      </c>
      <c r="AI12" s="1">
        <f t="shared" si="7"/>
        <v>11</v>
      </c>
      <c r="AJ12" s="1">
        <f t="shared" si="8"/>
        <v>15</v>
      </c>
      <c r="AK12" s="54">
        <v>7</v>
      </c>
      <c r="AL12" s="56"/>
      <c r="AM12" s="52" t="str">
        <f t="shared" si="10"/>
        <v>podenzana</v>
      </c>
      <c r="AN12" s="65">
        <f t="shared" si="11"/>
        <v>2</v>
      </c>
      <c r="AO12" s="59">
        <f t="shared" si="12"/>
        <v>2</v>
      </c>
      <c r="AP12" s="60">
        <f t="shared" si="13"/>
        <v>0</v>
      </c>
      <c r="AQ12" s="60">
        <f t="shared" si="14"/>
        <v>3</v>
      </c>
      <c r="AR12" s="60">
        <f t="shared" si="15"/>
        <v>2</v>
      </c>
      <c r="AS12" s="60">
        <f t="shared" si="16"/>
        <v>5</v>
      </c>
      <c r="AT12" s="60">
        <f t="shared" si="17"/>
        <v>62</v>
      </c>
      <c r="AU12" s="53">
        <f t="shared" si="18"/>
        <v>96</v>
      </c>
      <c r="AV12" s="61">
        <f t="shared" si="19"/>
        <v>0.4</v>
      </c>
      <c r="AW12" s="62">
        <f t="shared" si="20"/>
        <v>0.64583333333333337</v>
      </c>
      <c r="AX12" s="16"/>
    </row>
    <row r="13" spans="2:259" customFormat="1" ht="15.75" thickBot="1" x14ac:dyDescent="0.3">
      <c r="B13" s="6"/>
      <c r="C13" s="1"/>
      <c r="D13" s="3"/>
      <c r="E13" s="7"/>
      <c r="F13" s="98">
        <f t="shared" si="9"/>
        <v>9</v>
      </c>
      <c r="G13" s="99">
        <v>1</v>
      </c>
      <c r="H13" s="100">
        <v>3</v>
      </c>
      <c r="I13" s="111">
        <v>0.63888888888888895</v>
      </c>
      <c r="J13" s="100">
        <v>6</v>
      </c>
      <c r="K13" s="101">
        <v>1</v>
      </c>
      <c r="L13" s="101">
        <v>4</v>
      </c>
      <c r="M13" s="101" t="str">
        <f t="shared" si="2"/>
        <v>scuola di pallavolo 1</v>
      </c>
      <c r="N13" s="101" t="str">
        <f t="shared" si="3"/>
        <v>abc volley</v>
      </c>
      <c r="O13" s="150">
        <v>1</v>
      </c>
      <c r="P13" s="103" t="s">
        <v>5</v>
      </c>
      <c r="Q13" s="104">
        <v>0</v>
      </c>
      <c r="R13" s="103" t="s">
        <v>6</v>
      </c>
      <c r="S13" s="151">
        <v>28</v>
      </c>
      <c r="T13" s="103" t="s">
        <v>5</v>
      </c>
      <c r="U13" s="104">
        <v>3</v>
      </c>
      <c r="V13" s="103" t="s">
        <v>7</v>
      </c>
      <c r="W13" s="104"/>
      <c r="X13" s="103" t="s">
        <v>5</v>
      </c>
      <c r="Y13" s="104"/>
      <c r="Z13" s="103" t="s">
        <v>7</v>
      </c>
      <c r="AA13" s="104"/>
      <c r="AB13" s="103" t="s">
        <v>5</v>
      </c>
      <c r="AC13" s="104"/>
      <c r="AD13" s="105" t="s">
        <v>8</v>
      </c>
      <c r="AE13" s="1"/>
      <c r="AF13" s="15">
        <f t="shared" si="4"/>
        <v>1</v>
      </c>
      <c r="AG13" s="15">
        <f t="shared" si="5"/>
        <v>0</v>
      </c>
      <c r="AH13" s="15">
        <f t="shared" si="6"/>
        <v>0</v>
      </c>
      <c r="AI13" s="1">
        <f t="shared" si="7"/>
        <v>28</v>
      </c>
      <c r="AJ13" s="1">
        <f t="shared" si="8"/>
        <v>3</v>
      </c>
      <c r="AK13" s="54">
        <v>8</v>
      </c>
      <c r="AL13" s="56"/>
      <c r="AM13" s="52" t="str">
        <f t="shared" si="10"/>
        <v>rainbow</v>
      </c>
      <c r="AN13" s="65">
        <f t="shared" si="11"/>
        <v>4</v>
      </c>
      <c r="AO13" s="59">
        <f t="shared" si="12"/>
        <v>4</v>
      </c>
      <c r="AP13" s="60">
        <f t="shared" si="13"/>
        <v>0</v>
      </c>
      <c r="AQ13" s="60">
        <f t="shared" si="14"/>
        <v>0</v>
      </c>
      <c r="AR13" s="60">
        <f t="shared" si="15"/>
        <v>4</v>
      </c>
      <c r="AS13" s="60">
        <f t="shared" si="16"/>
        <v>3</v>
      </c>
      <c r="AT13" s="60">
        <f t="shared" si="17"/>
        <v>89</v>
      </c>
      <c r="AU13" s="53">
        <f t="shared" si="18"/>
        <v>86</v>
      </c>
      <c r="AV13" s="61">
        <f t="shared" si="19"/>
        <v>1.3333333333333333</v>
      </c>
      <c r="AW13" s="62">
        <f t="shared" si="20"/>
        <v>1.0348837209302326</v>
      </c>
      <c r="AX13" s="16"/>
    </row>
    <row r="14" spans="2:259" customFormat="1" ht="15" x14ac:dyDescent="0.25">
      <c r="B14" s="6"/>
      <c r="C14" s="1"/>
      <c r="D14" s="3"/>
      <c r="E14" s="17"/>
      <c r="F14" s="83">
        <f t="shared" si="9"/>
        <v>10</v>
      </c>
      <c r="G14" s="84">
        <v>1</v>
      </c>
      <c r="H14" s="85">
        <v>4</v>
      </c>
      <c r="I14" s="106">
        <v>0.64583333333333337</v>
      </c>
      <c r="J14" s="85">
        <v>4</v>
      </c>
      <c r="K14" s="87">
        <v>2</v>
      </c>
      <c r="L14" s="87">
        <v>3</v>
      </c>
      <c r="M14" s="87" t="str">
        <f t="shared" si="2"/>
        <v>scuola di pallavolo 2</v>
      </c>
      <c r="N14" s="87" t="str">
        <f t="shared" si="3"/>
        <v>scuola di pallavolo 3</v>
      </c>
      <c r="O14" s="107">
        <v>1</v>
      </c>
      <c r="P14" s="88" t="s">
        <v>5</v>
      </c>
      <c r="Q14" s="89">
        <v>0</v>
      </c>
      <c r="R14" s="88" t="s">
        <v>6</v>
      </c>
      <c r="S14" s="89">
        <v>10</v>
      </c>
      <c r="T14" s="88" t="s">
        <v>5</v>
      </c>
      <c r="U14" s="89">
        <v>7</v>
      </c>
      <c r="V14" s="88" t="s">
        <v>7</v>
      </c>
      <c r="W14" s="89"/>
      <c r="X14" s="88" t="s">
        <v>5</v>
      </c>
      <c r="Y14" s="89"/>
      <c r="Z14" s="88" t="s">
        <v>7</v>
      </c>
      <c r="AA14" s="89"/>
      <c r="AB14" s="88" t="s">
        <v>5</v>
      </c>
      <c r="AC14" s="89"/>
      <c r="AD14" s="90" t="s">
        <v>8</v>
      </c>
      <c r="AE14" s="1"/>
      <c r="AF14" s="15">
        <f t="shared" si="4"/>
        <v>1</v>
      </c>
      <c r="AG14" s="15">
        <f t="shared" si="5"/>
        <v>0</v>
      </c>
      <c r="AH14" s="15">
        <f t="shared" si="6"/>
        <v>0</v>
      </c>
      <c r="AI14" s="1">
        <f t="shared" si="7"/>
        <v>10</v>
      </c>
      <c r="AJ14" s="1">
        <f t="shared" si="8"/>
        <v>7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6"/>
    </row>
    <row r="15" spans="2:259" customFormat="1" ht="15" x14ac:dyDescent="0.25">
      <c r="B15" s="3"/>
      <c r="C15" s="1"/>
      <c r="D15" s="3"/>
      <c r="E15" s="18"/>
      <c r="F15" s="138">
        <f t="shared" si="9"/>
        <v>11</v>
      </c>
      <c r="G15" s="139">
        <v>1</v>
      </c>
      <c r="H15" s="140">
        <v>4</v>
      </c>
      <c r="I15" s="141">
        <v>0.64583333333333337</v>
      </c>
      <c r="J15" s="140">
        <v>5</v>
      </c>
      <c r="K15" s="142">
        <v>5</v>
      </c>
      <c r="L15" s="142">
        <v>8</v>
      </c>
      <c r="M15" s="142" t="str">
        <f t="shared" si="2"/>
        <v>santo stefano 1</v>
      </c>
      <c r="N15" s="142" t="str">
        <f t="shared" si="3"/>
        <v>rainbow</v>
      </c>
      <c r="O15" s="143">
        <v>0</v>
      </c>
      <c r="P15" s="144" t="s">
        <v>5</v>
      </c>
      <c r="Q15" s="145">
        <v>1</v>
      </c>
      <c r="R15" s="144" t="s">
        <v>6</v>
      </c>
      <c r="S15" s="145">
        <v>8</v>
      </c>
      <c r="T15" s="144" t="s">
        <v>5</v>
      </c>
      <c r="U15" s="145">
        <v>16</v>
      </c>
      <c r="V15" s="144" t="s">
        <v>7</v>
      </c>
      <c r="W15" s="145"/>
      <c r="X15" s="144" t="s">
        <v>5</v>
      </c>
      <c r="Y15" s="145"/>
      <c r="Z15" s="144" t="s">
        <v>7</v>
      </c>
      <c r="AA15" s="145"/>
      <c r="AB15" s="144" t="s">
        <v>5</v>
      </c>
      <c r="AC15" s="145"/>
      <c r="AD15" s="146" t="s">
        <v>8</v>
      </c>
      <c r="AE15" s="1"/>
      <c r="AF15" s="15">
        <f t="shared" si="4"/>
        <v>0</v>
      </c>
      <c r="AG15" s="15">
        <f t="shared" si="5"/>
        <v>1</v>
      </c>
      <c r="AH15" s="15">
        <f t="shared" si="6"/>
        <v>0</v>
      </c>
      <c r="AI15" s="1">
        <f t="shared" si="7"/>
        <v>8</v>
      </c>
      <c r="AJ15" s="1">
        <f t="shared" si="8"/>
        <v>16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6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2:259" customFormat="1" ht="15.75" thickBot="1" x14ac:dyDescent="0.3">
      <c r="B16" s="3"/>
      <c r="C16" s="1"/>
      <c r="D16" s="3"/>
      <c r="E16" s="18"/>
      <c r="F16" s="44">
        <f t="shared" si="9"/>
        <v>12</v>
      </c>
      <c r="G16" s="81">
        <v>1</v>
      </c>
      <c r="H16" s="38">
        <v>4</v>
      </c>
      <c r="I16" s="49">
        <v>0.64583333333333337</v>
      </c>
      <c r="J16" s="38">
        <v>6</v>
      </c>
      <c r="K16" s="39">
        <v>7</v>
      </c>
      <c r="L16" s="39">
        <v>6</v>
      </c>
      <c r="M16" s="39" t="str">
        <f t="shared" si="2"/>
        <v>podenzana</v>
      </c>
      <c r="N16" s="39" t="str">
        <f t="shared" si="3"/>
        <v>santo stefano 2</v>
      </c>
      <c r="O16" s="40">
        <v>1</v>
      </c>
      <c r="P16" s="41" t="s">
        <v>5</v>
      </c>
      <c r="Q16" s="42">
        <v>0</v>
      </c>
      <c r="R16" s="41" t="s">
        <v>6</v>
      </c>
      <c r="S16" s="42">
        <v>13</v>
      </c>
      <c r="T16" s="41" t="s">
        <v>5</v>
      </c>
      <c r="U16" s="42">
        <v>11</v>
      </c>
      <c r="V16" s="41" t="s">
        <v>7</v>
      </c>
      <c r="W16" s="42"/>
      <c r="X16" s="41" t="s">
        <v>5</v>
      </c>
      <c r="Y16" s="42"/>
      <c r="Z16" s="41" t="s">
        <v>7</v>
      </c>
      <c r="AA16" s="42"/>
      <c r="AB16" s="41" t="s">
        <v>5</v>
      </c>
      <c r="AC16" s="42"/>
      <c r="AD16" s="43" t="s">
        <v>8</v>
      </c>
      <c r="AE16" s="1"/>
      <c r="AF16" s="15">
        <f t="shared" si="4"/>
        <v>1</v>
      </c>
      <c r="AG16" s="15">
        <f t="shared" si="5"/>
        <v>0</v>
      </c>
      <c r="AH16" s="15">
        <f t="shared" si="6"/>
        <v>0</v>
      </c>
      <c r="AI16" s="1">
        <f t="shared" si="7"/>
        <v>13</v>
      </c>
      <c r="AJ16" s="1">
        <f t="shared" si="8"/>
        <v>11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6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2:259" customFormat="1" ht="15" x14ac:dyDescent="0.25">
      <c r="B17" s="3"/>
      <c r="C17" s="1"/>
      <c r="D17" s="3"/>
      <c r="E17" s="18"/>
      <c r="F17" s="45">
        <f t="shared" si="9"/>
        <v>13</v>
      </c>
      <c r="G17" s="82">
        <v>1</v>
      </c>
      <c r="H17" s="46">
        <v>5</v>
      </c>
      <c r="I17" s="47">
        <v>0.65277777777777779</v>
      </c>
      <c r="J17" s="46">
        <v>4</v>
      </c>
      <c r="K17" s="48">
        <v>8</v>
      </c>
      <c r="L17" s="48">
        <v>4</v>
      </c>
      <c r="M17" s="48" t="str">
        <f t="shared" si="2"/>
        <v>rainbow</v>
      </c>
      <c r="N17" s="48" t="str">
        <f t="shared" si="3"/>
        <v>abc volley</v>
      </c>
      <c r="O17" s="50">
        <v>1</v>
      </c>
      <c r="P17" s="35" t="s">
        <v>5</v>
      </c>
      <c r="Q17" s="36">
        <v>0</v>
      </c>
      <c r="R17" s="35" t="s">
        <v>6</v>
      </c>
      <c r="S17" s="36">
        <v>22</v>
      </c>
      <c r="T17" s="35" t="s">
        <v>5</v>
      </c>
      <c r="U17" s="36">
        <v>4</v>
      </c>
      <c r="V17" s="35" t="s">
        <v>7</v>
      </c>
      <c r="W17" s="36"/>
      <c r="X17" s="35" t="s">
        <v>5</v>
      </c>
      <c r="Y17" s="36"/>
      <c r="Z17" s="35" t="s">
        <v>7</v>
      </c>
      <c r="AA17" s="36"/>
      <c r="AB17" s="35" t="s">
        <v>5</v>
      </c>
      <c r="AC17" s="36"/>
      <c r="AD17" s="37" t="s">
        <v>8</v>
      </c>
      <c r="AE17" s="1"/>
      <c r="AF17" s="15">
        <f t="shared" si="4"/>
        <v>1</v>
      </c>
      <c r="AG17" s="15">
        <f t="shared" si="5"/>
        <v>0</v>
      </c>
      <c r="AH17" s="15">
        <f t="shared" si="6"/>
        <v>0</v>
      </c>
      <c r="AI17" s="1">
        <f t="shared" si="7"/>
        <v>22</v>
      </c>
      <c r="AJ17" s="1">
        <f t="shared" si="8"/>
        <v>4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6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5" customHeight="1" x14ac:dyDescent="0.25">
      <c r="F18" s="125">
        <f t="shared" si="9"/>
        <v>14</v>
      </c>
      <c r="G18" s="126">
        <v>1</v>
      </c>
      <c r="H18" s="127">
        <v>5</v>
      </c>
      <c r="I18" s="148">
        <v>0.65277777777777779</v>
      </c>
      <c r="J18" s="127">
        <v>5</v>
      </c>
      <c r="K18" s="128">
        <v>1</v>
      </c>
      <c r="L18" s="128">
        <v>6</v>
      </c>
      <c r="M18" s="128" t="str">
        <f t="shared" si="2"/>
        <v>scuola di pallavolo 1</v>
      </c>
      <c r="N18" s="128" t="str">
        <f t="shared" si="3"/>
        <v>santo stefano 2</v>
      </c>
      <c r="O18" s="149">
        <v>1</v>
      </c>
      <c r="P18" s="122" t="s">
        <v>5</v>
      </c>
      <c r="Q18" s="123">
        <v>0</v>
      </c>
      <c r="R18" s="122" t="s">
        <v>6</v>
      </c>
      <c r="S18" s="123">
        <v>15</v>
      </c>
      <c r="T18" s="122" t="s">
        <v>5</v>
      </c>
      <c r="U18" s="123">
        <v>9</v>
      </c>
      <c r="V18" s="122" t="s">
        <v>7</v>
      </c>
      <c r="W18" s="123"/>
      <c r="X18" s="122" t="s">
        <v>5</v>
      </c>
      <c r="Y18" s="123"/>
      <c r="Z18" s="122" t="s">
        <v>7</v>
      </c>
      <c r="AA18" s="123"/>
      <c r="AB18" s="122" t="s">
        <v>5</v>
      </c>
      <c r="AC18" s="123"/>
      <c r="AD18" s="124" t="s">
        <v>8</v>
      </c>
      <c r="AF18" s="15">
        <f t="shared" si="4"/>
        <v>1</v>
      </c>
      <c r="AG18" s="15">
        <f t="shared" si="5"/>
        <v>0</v>
      </c>
      <c r="AH18" s="15">
        <f t="shared" si="6"/>
        <v>0</v>
      </c>
      <c r="AI18" s="1">
        <f t="shared" si="7"/>
        <v>15</v>
      </c>
      <c r="AJ18" s="1">
        <f t="shared" si="8"/>
        <v>9</v>
      </c>
    </row>
    <row r="19" spans="2:259" ht="14.45" customHeight="1" thickBot="1" x14ac:dyDescent="0.3">
      <c r="F19" s="98">
        <f t="shared" si="9"/>
        <v>15</v>
      </c>
      <c r="G19" s="99">
        <v>1</v>
      </c>
      <c r="H19" s="100">
        <v>5</v>
      </c>
      <c r="I19" s="111">
        <v>0.65277777777777779</v>
      </c>
      <c r="J19" s="100">
        <v>6</v>
      </c>
      <c r="K19" s="101">
        <v>3</v>
      </c>
      <c r="L19" s="101">
        <v>7</v>
      </c>
      <c r="M19" s="101" t="str">
        <f t="shared" si="2"/>
        <v>scuola di pallavolo 3</v>
      </c>
      <c r="N19" s="101" t="str">
        <f t="shared" si="3"/>
        <v>podenzana</v>
      </c>
      <c r="O19" s="150">
        <v>1</v>
      </c>
      <c r="P19" s="103" t="s">
        <v>5</v>
      </c>
      <c r="Q19" s="104">
        <v>0</v>
      </c>
      <c r="R19" s="103" t="s">
        <v>6</v>
      </c>
      <c r="S19" s="151">
        <v>14</v>
      </c>
      <c r="T19" s="103" t="s">
        <v>5</v>
      </c>
      <c r="U19" s="104">
        <v>9</v>
      </c>
      <c r="V19" s="103" t="s">
        <v>7</v>
      </c>
      <c r="W19" s="104"/>
      <c r="X19" s="103" t="s">
        <v>5</v>
      </c>
      <c r="Y19" s="104"/>
      <c r="Z19" s="103" t="s">
        <v>7</v>
      </c>
      <c r="AA19" s="104"/>
      <c r="AB19" s="103" t="s">
        <v>5</v>
      </c>
      <c r="AC19" s="104"/>
      <c r="AD19" s="105" t="s">
        <v>8</v>
      </c>
      <c r="AF19" s="15">
        <f t="shared" si="4"/>
        <v>1</v>
      </c>
      <c r="AG19" s="15">
        <f t="shared" si="5"/>
        <v>0</v>
      </c>
      <c r="AH19" s="15">
        <f t="shared" si="6"/>
        <v>0</v>
      </c>
      <c r="AI19" s="1">
        <f t="shared" si="7"/>
        <v>14</v>
      </c>
      <c r="AJ19" s="1">
        <f t="shared" si="8"/>
        <v>9</v>
      </c>
    </row>
    <row r="20" spans="2:259" ht="15" customHeight="1" x14ac:dyDescent="0.25">
      <c r="F20" s="83">
        <f t="shared" si="9"/>
        <v>16</v>
      </c>
      <c r="G20" s="84">
        <v>1</v>
      </c>
      <c r="H20" s="85">
        <v>6</v>
      </c>
      <c r="I20" s="106">
        <v>0.65972222222222221</v>
      </c>
      <c r="J20" s="85">
        <v>4</v>
      </c>
      <c r="K20" s="87">
        <v>2</v>
      </c>
      <c r="L20" s="87">
        <v>8</v>
      </c>
      <c r="M20" s="87" t="str">
        <f t="shared" si="2"/>
        <v>scuola di pallavolo 2</v>
      </c>
      <c r="N20" s="87" t="str">
        <f t="shared" si="3"/>
        <v>rainbow</v>
      </c>
      <c r="O20" s="107">
        <v>1</v>
      </c>
      <c r="P20" s="88" t="s">
        <v>5</v>
      </c>
      <c r="Q20" s="89">
        <v>0</v>
      </c>
      <c r="R20" s="88" t="s">
        <v>6</v>
      </c>
      <c r="S20" s="89">
        <v>18</v>
      </c>
      <c r="T20" s="88" t="s">
        <v>5</v>
      </c>
      <c r="U20" s="89">
        <v>6</v>
      </c>
      <c r="V20" s="88" t="s">
        <v>7</v>
      </c>
      <c r="W20" s="89"/>
      <c r="X20" s="88" t="s">
        <v>5</v>
      </c>
      <c r="Y20" s="89"/>
      <c r="Z20" s="88" t="s">
        <v>7</v>
      </c>
      <c r="AA20" s="89"/>
      <c r="AB20" s="88" t="s">
        <v>5</v>
      </c>
      <c r="AC20" s="89"/>
      <c r="AD20" s="90" t="s">
        <v>8</v>
      </c>
      <c r="AF20" s="15">
        <f t="shared" si="4"/>
        <v>1</v>
      </c>
      <c r="AG20" s="15">
        <f t="shared" si="5"/>
        <v>0</v>
      </c>
      <c r="AH20" s="15">
        <f t="shared" si="6"/>
        <v>0</v>
      </c>
      <c r="AI20" s="1">
        <f t="shared" si="7"/>
        <v>18</v>
      </c>
      <c r="AJ20" s="1">
        <f t="shared" si="8"/>
        <v>6</v>
      </c>
    </row>
    <row r="21" spans="2:259" ht="14.45" customHeight="1" x14ac:dyDescent="0.25">
      <c r="F21" s="138">
        <f t="shared" si="9"/>
        <v>17</v>
      </c>
      <c r="G21" s="139">
        <v>1</v>
      </c>
      <c r="H21" s="140">
        <v>6</v>
      </c>
      <c r="I21" s="141">
        <v>0.65972222222222221</v>
      </c>
      <c r="J21" s="140">
        <v>5</v>
      </c>
      <c r="K21" s="142">
        <v>4</v>
      </c>
      <c r="L21" s="142">
        <v>5</v>
      </c>
      <c r="M21" s="142" t="str">
        <f t="shared" si="2"/>
        <v>abc volley</v>
      </c>
      <c r="N21" s="142" t="str">
        <f t="shared" si="3"/>
        <v>santo stefano 1</v>
      </c>
      <c r="O21" s="143">
        <v>1</v>
      </c>
      <c r="P21" s="144" t="s">
        <v>5</v>
      </c>
      <c r="Q21" s="145">
        <v>0</v>
      </c>
      <c r="R21" s="144" t="s">
        <v>6</v>
      </c>
      <c r="S21" s="145">
        <v>9</v>
      </c>
      <c r="T21" s="144" t="s">
        <v>5</v>
      </c>
      <c r="U21" s="145">
        <v>7</v>
      </c>
      <c r="V21" s="144" t="s">
        <v>7</v>
      </c>
      <c r="W21" s="145"/>
      <c r="X21" s="144" t="s">
        <v>5</v>
      </c>
      <c r="Y21" s="145"/>
      <c r="Z21" s="144" t="s">
        <v>7</v>
      </c>
      <c r="AA21" s="145"/>
      <c r="AB21" s="144" t="s">
        <v>5</v>
      </c>
      <c r="AC21" s="145"/>
      <c r="AD21" s="146" t="s">
        <v>8</v>
      </c>
      <c r="AF21" s="15">
        <f t="shared" si="4"/>
        <v>1</v>
      </c>
      <c r="AG21" s="15">
        <f t="shared" si="5"/>
        <v>0</v>
      </c>
      <c r="AH21" s="15">
        <f t="shared" si="6"/>
        <v>0</v>
      </c>
      <c r="AI21" s="1">
        <f t="shared" si="7"/>
        <v>9</v>
      </c>
      <c r="AJ21" s="1">
        <f t="shared" si="8"/>
        <v>7</v>
      </c>
    </row>
    <row r="22" spans="2:259" ht="14.45" customHeight="1" thickBot="1" x14ac:dyDescent="0.3">
      <c r="F22" s="44">
        <f t="shared" si="9"/>
        <v>18</v>
      </c>
      <c r="G22" s="81">
        <v>1</v>
      </c>
      <c r="H22" s="38">
        <v>6</v>
      </c>
      <c r="I22" s="49">
        <v>0.65972222222222221</v>
      </c>
      <c r="J22" s="38">
        <v>6</v>
      </c>
      <c r="K22" s="39">
        <v>1</v>
      </c>
      <c r="L22" s="39">
        <v>7</v>
      </c>
      <c r="M22" s="39" t="str">
        <f t="shared" si="2"/>
        <v>scuola di pallavolo 1</v>
      </c>
      <c r="N22" s="39" t="str">
        <f t="shared" si="3"/>
        <v>podenzana</v>
      </c>
      <c r="O22" s="40">
        <v>1</v>
      </c>
      <c r="P22" s="41" t="s">
        <v>5</v>
      </c>
      <c r="Q22" s="42">
        <v>0</v>
      </c>
      <c r="R22" s="41" t="s">
        <v>6</v>
      </c>
      <c r="S22" s="42">
        <v>16</v>
      </c>
      <c r="T22" s="41" t="s">
        <v>5</v>
      </c>
      <c r="U22" s="42">
        <v>4</v>
      </c>
      <c r="V22" s="41" t="s">
        <v>7</v>
      </c>
      <c r="W22" s="42"/>
      <c r="X22" s="41" t="s">
        <v>5</v>
      </c>
      <c r="Y22" s="42"/>
      <c r="Z22" s="41" t="s">
        <v>7</v>
      </c>
      <c r="AA22" s="42"/>
      <c r="AB22" s="41" t="s">
        <v>5</v>
      </c>
      <c r="AC22" s="42"/>
      <c r="AD22" s="43" t="s">
        <v>8</v>
      </c>
      <c r="AF22" s="15">
        <f t="shared" si="4"/>
        <v>1</v>
      </c>
      <c r="AG22" s="15">
        <f t="shared" si="5"/>
        <v>0</v>
      </c>
      <c r="AH22" s="15">
        <f t="shared" si="6"/>
        <v>0</v>
      </c>
      <c r="AI22" s="1">
        <f t="shared" si="7"/>
        <v>16</v>
      </c>
      <c r="AJ22" s="1">
        <f t="shared" si="8"/>
        <v>4</v>
      </c>
    </row>
    <row r="23" spans="2:259" ht="14.45" customHeight="1" x14ac:dyDescent="0.25">
      <c r="F23" s="45">
        <f t="shared" si="9"/>
        <v>19</v>
      </c>
      <c r="G23" s="82">
        <v>1</v>
      </c>
      <c r="H23" s="46">
        <v>7</v>
      </c>
      <c r="I23" s="47">
        <v>0.66666666666666663</v>
      </c>
      <c r="J23" s="46">
        <v>4</v>
      </c>
      <c r="K23" s="48">
        <v>5</v>
      </c>
      <c r="L23" s="48">
        <v>2</v>
      </c>
      <c r="M23" s="48" t="str">
        <f t="shared" si="2"/>
        <v>santo stefano 1</v>
      </c>
      <c r="N23" s="48" t="str">
        <f t="shared" si="3"/>
        <v>scuola di pallavolo 2</v>
      </c>
      <c r="O23" s="50">
        <v>0</v>
      </c>
      <c r="P23" s="35" t="s">
        <v>5</v>
      </c>
      <c r="Q23" s="36">
        <v>1</v>
      </c>
      <c r="R23" s="35" t="s">
        <v>6</v>
      </c>
      <c r="S23" s="36">
        <v>5</v>
      </c>
      <c r="T23" s="35" t="s">
        <v>5</v>
      </c>
      <c r="U23" s="36">
        <v>12</v>
      </c>
      <c r="V23" s="35" t="s">
        <v>7</v>
      </c>
      <c r="W23" s="36"/>
      <c r="X23" s="35" t="s">
        <v>5</v>
      </c>
      <c r="Y23" s="36"/>
      <c r="Z23" s="35" t="s">
        <v>7</v>
      </c>
      <c r="AA23" s="36"/>
      <c r="AB23" s="35" t="s">
        <v>5</v>
      </c>
      <c r="AC23" s="36"/>
      <c r="AD23" s="37" t="s">
        <v>8</v>
      </c>
      <c r="AF23" s="15">
        <f t="shared" si="4"/>
        <v>0</v>
      </c>
      <c r="AG23" s="15">
        <f t="shared" si="5"/>
        <v>1</v>
      </c>
      <c r="AH23" s="15">
        <f t="shared" si="6"/>
        <v>0</v>
      </c>
      <c r="AI23" s="1">
        <f t="shared" si="7"/>
        <v>5</v>
      </c>
      <c r="AJ23" s="1">
        <f t="shared" si="8"/>
        <v>12</v>
      </c>
    </row>
    <row r="24" spans="2:259" ht="15" customHeight="1" x14ac:dyDescent="0.25">
      <c r="F24" s="125">
        <f t="shared" si="9"/>
        <v>20</v>
      </c>
      <c r="G24" s="126">
        <v>1</v>
      </c>
      <c r="H24" s="127">
        <v>7</v>
      </c>
      <c r="I24" s="148">
        <v>0.66666666666666663</v>
      </c>
      <c r="J24" s="127">
        <v>5</v>
      </c>
      <c r="K24" s="128">
        <v>3</v>
      </c>
      <c r="L24" s="128">
        <v>8</v>
      </c>
      <c r="M24" s="128" t="str">
        <f t="shared" si="2"/>
        <v>scuola di pallavolo 3</v>
      </c>
      <c r="N24" s="128" t="str">
        <f t="shared" si="3"/>
        <v>rainbow</v>
      </c>
      <c r="O24" s="149">
        <v>1</v>
      </c>
      <c r="P24" s="122" t="s">
        <v>5</v>
      </c>
      <c r="Q24" s="123">
        <v>0</v>
      </c>
      <c r="R24" s="122" t="s">
        <v>6</v>
      </c>
      <c r="S24" s="123">
        <v>17</v>
      </c>
      <c r="T24" s="122" t="s">
        <v>5</v>
      </c>
      <c r="U24" s="123">
        <v>5</v>
      </c>
      <c r="V24" s="122" t="s">
        <v>7</v>
      </c>
      <c r="W24" s="123"/>
      <c r="X24" s="122" t="s">
        <v>5</v>
      </c>
      <c r="Y24" s="123"/>
      <c r="Z24" s="122" t="s">
        <v>7</v>
      </c>
      <c r="AA24" s="123"/>
      <c r="AB24" s="122" t="s">
        <v>5</v>
      </c>
      <c r="AC24" s="123"/>
      <c r="AD24" s="124" t="s">
        <v>8</v>
      </c>
      <c r="AF24" s="15">
        <f t="shared" si="4"/>
        <v>1</v>
      </c>
      <c r="AG24" s="15">
        <f t="shared" si="5"/>
        <v>0</v>
      </c>
      <c r="AH24" s="15">
        <f t="shared" si="6"/>
        <v>0</v>
      </c>
      <c r="AI24" s="1">
        <f t="shared" si="7"/>
        <v>17</v>
      </c>
      <c r="AJ24" s="1">
        <f t="shared" si="8"/>
        <v>5</v>
      </c>
    </row>
    <row r="25" spans="2:259" ht="14.45" customHeight="1" thickBot="1" x14ac:dyDescent="0.3">
      <c r="F25" s="98">
        <f t="shared" si="9"/>
        <v>21</v>
      </c>
      <c r="G25" s="99">
        <v>1</v>
      </c>
      <c r="H25" s="100">
        <v>7</v>
      </c>
      <c r="I25" s="111">
        <v>0.66666666666666663</v>
      </c>
      <c r="J25" s="100">
        <v>6</v>
      </c>
      <c r="K25" s="101">
        <v>6</v>
      </c>
      <c r="L25" s="101">
        <v>4</v>
      </c>
      <c r="M25" s="101" t="str">
        <f t="shared" si="2"/>
        <v>santo stefano 2</v>
      </c>
      <c r="N25" s="101" t="str">
        <f t="shared" si="3"/>
        <v>abc volley</v>
      </c>
      <c r="O25" s="150">
        <v>0</v>
      </c>
      <c r="P25" s="103" t="s">
        <v>5</v>
      </c>
      <c r="Q25" s="104">
        <v>1</v>
      </c>
      <c r="R25" s="103" t="s">
        <v>6</v>
      </c>
      <c r="S25" s="151">
        <v>7</v>
      </c>
      <c r="T25" s="103" t="s">
        <v>5</v>
      </c>
      <c r="U25" s="104">
        <v>8</v>
      </c>
      <c r="V25" s="103" t="s">
        <v>7</v>
      </c>
      <c r="W25" s="104"/>
      <c r="X25" s="103" t="s">
        <v>5</v>
      </c>
      <c r="Y25" s="104"/>
      <c r="Z25" s="103" t="s">
        <v>7</v>
      </c>
      <c r="AA25" s="104"/>
      <c r="AB25" s="103" t="s">
        <v>5</v>
      </c>
      <c r="AC25" s="104"/>
      <c r="AD25" s="105" t="s">
        <v>8</v>
      </c>
      <c r="AF25" s="15">
        <f t="shared" si="4"/>
        <v>0</v>
      </c>
      <c r="AG25" s="15">
        <f t="shared" si="5"/>
        <v>1</v>
      </c>
      <c r="AH25" s="15">
        <f t="shared" si="6"/>
        <v>0</v>
      </c>
      <c r="AI25" s="1">
        <f t="shared" si="7"/>
        <v>7</v>
      </c>
      <c r="AJ25" s="1">
        <f t="shared" si="8"/>
        <v>8</v>
      </c>
    </row>
    <row r="26" spans="2:259" ht="14.45" customHeight="1" x14ac:dyDescent="0.25">
      <c r="F26" s="83">
        <f t="shared" si="9"/>
        <v>22</v>
      </c>
      <c r="G26" s="84">
        <v>1</v>
      </c>
      <c r="H26" s="85">
        <v>8</v>
      </c>
      <c r="I26" s="106">
        <v>0.67361111111111116</v>
      </c>
      <c r="J26" s="85">
        <v>4</v>
      </c>
      <c r="K26" s="87">
        <v>1</v>
      </c>
      <c r="L26" s="87">
        <v>5</v>
      </c>
      <c r="M26" s="87" t="str">
        <f t="shared" si="2"/>
        <v>scuola di pallavolo 1</v>
      </c>
      <c r="N26" s="87" t="str">
        <f t="shared" si="3"/>
        <v>santo stefano 1</v>
      </c>
      <c r="O26" s="107">
        <v>1</v>
      </c>
      <c r="P26" s="88" t="s">
        <v>5</v>
      </c>
      <c r="Q26" s="89">
        <v>0</v>
      </c>
      <c r="R26" s="88" t="s">
        <v>6</v>
      </c>
      <c r="S26" s="89">
        <v>13</v>
      </c>
      <c r="T26" s="88" t="s">
        <v>5</v>
      </c>
      <c r="U26" s="89">
        <v>6</v>
      </c>
      <c r="V26" s="88" t="s">
        <v>7</v>
      </c>
      <c r="W26" s="89"/>
      <c r="X26" s="88" t="s">
        <v>5</v>
      </c>
      <c r="Y26" s="89"/>
      <c r="Z26" s="88" t="s">
        <v>7</v>
      </c>
      <c r="AA26" s="89"/>
      <c r="AB26" s="88" t="s">
        <v>5</v>
      </c>
      <c r="AC26" s="89"/>
      <c r="AD26" s="90" t="s">
        <v>8</v>
      </c>
      <c r="AF26" s="15">
        <f t="shared" si="4"/>
        <v>1</v>
      </c>
      <c r="AG26" s="15">
        <f t="shared" si="5"/>
        <v>0</v>
      </c>
      <c r="AH26" s="15">
        <f t="shared" si="6"/>
        <v>0</v>
      </c>
      <c r="AI26" s="1">
        <f t="shared" si="7"/>
        <v>13</v>
      </c>
      <c r="AJ26" s="1">
        <f t="shared" si="8"/>
        <v>6</v>
      </c>
    </row>
    <row r="27" spans="2:259" ht="14.45" customHeight="1" x14ac:dyDescent="0.25">
      <c r="F27" s="138">
        <f t="shared" si="9"/>
        <v>23</v>
      </c>
      <c r="G27" s="139">
        <v>1</v>
      </c>
      <c r="H27" s="140">
        <v>8</v>
      </c>
      <c r="I27" s="141">
        <v>0.67361111111111116</v>
      </c>
      <c r="J27" s="140">
        <v>5</v>
      </c>
      <c r="K27" s="142">
        <v>2</v>
      </c>
      <c r="L27" s="142">
        <v>7</v>
      </c>
      <c r="M27" s="142" t="str">
        <f t="shared" si="2"/>
        <v>scuola di pallavolo 2</v>
      </c>
      <c r="N27" s="142" t="str">
        <f t="shared" si="3"/>
        <v>podenzana</v>
      </c>
      <c r="O27" s="143">
        <v>1</v>
      </c>
      <c r="P27" s="144" t="s">
        <v>5</v>
      </c>
      <c r="Q27" s="145">
        <v>0</v>
      </c>
      <c r="R27" s="144" t="s">
        <v>6</v>
      </c>
      <c r="S27" s="145">
        <v>14</v>
      </c>
      <c r="T27" s="144" t="s">
        <v>5</v>
      </c>
      <c r="U27" s="145">
        <v>2</v>
      </c>
      <c r="V27" s="144" t="s">
        <v>7</v>
      </c>
      <c r="W27" s="145"/>
      <c r="X27" s="144" t="s">
        <v>5</v>
      </c>
      <c r="Y27" s="145"/>
      <c r="Z27" s="144" t="s">
        <v>7</v>
      </c>
      <c r="AA27" s="145"/>
      <c r="AB27" s="144" t="s">
        <v>5</v>
      </c>
      <c r="AC27" s="145"/>
      <c r="AD27" s="146" t="s">
        <v>8</v>
      </c>
      <c r="AF27" s="15">
        <f t="shared" si="4"/>
        <v>1</v>
      </c>
      <c r="AG27" s="15">
        <f t="shared" si="5"/>
        <v>0</v>
      </c>
      <c r="AH27" s="15">
        <f t="shared" si="6"/>
        <v>0</v>
      </c>
      <c r="AI27" s="1">
        <f t="shared" si="7"/>
        <v>14</v>
      </c>
      <c r="AJ27" s="1">
        <f t="shared" si="8"/>
        <v>2</v>
      </c>
    </row>
    <row r="28" spans="2:259" ht="15" customHeight="1" thickBot="1" x14ac:dyDescent="0.3">
      <c r="F28" s="44">
        <f t="shared" si="9"/>
        <v>24</v>
      </c>
      <c r="G28" s="81">
        <v>1</v>
      </c>
      <c r="H28" s="38">
        <v>8</v>
      </c>
      <c r="I28" s="49">
        <v>0.67361111111111116</v>
      </c>
      <c r="J28" s="38">
        <v>6</v>
      </c>
      <c r="K28" s="39">
        <v>3</v>
      </c>
      <c r="L28" s="39">
        <v>6</v>
      </c>
      <c r="M28" s="39" t="str">
        <f t="shared" si="2"/>
        <v>scuola di pallavolo 3</v>
      </c>
      <c r="N28" s="39" t="str">
        <f t="shared" si="3"/>
        <v>santo stefano 2</v>
      </c>
      <c r="O28" s="40">
        <v>1</v>
      </c>
      <c r="P28" s="41" t="s">
        <v>5</v>
      </c>
      <c r="Q28" s="42">
        <v>0</v>
      </c>
      <c r="R28" s="41" t="s">
        <v>6</v>
      </c>
      <c r="S28" s="42">
        <v>13</v>
      </c>
      <c r="T28" s="41" t="s">
        <v>5</v>
      </c>
      <c r="U28" s="42">
        <v>8</v>
      </c>
      <c r="V28" s="41" t="s">
        <v>7</v>
      </c>
      <c r="W28" s="42"/>
      <c r="X28" s="41" t="s">
        <v>5</v>
      </c>
      <c r="Y28" s="42"/>
      <c r="Z28" s="41" t="s">
        <v>7</v>
      </c>
      <c r="AA28" s="42"/>
      <c r="AB28" s="41" t="s">
        <v>5</v>
      </c>
      <c r="AC28" s="42"/>
      <c r="AD28" s="43" t="s">
        <v>8</v>
      </c>
      <c r="AF28" s="15">
        <f t="shared" si="4"/>
        <v>1</v>
      </c>
      <c r="AG28" s="15">
        <f t="shared" si="5"/>
        <v>0</v>
      </c>
      <c r="AH28" s="15">
        <f t="shared" si="6"/>
        <v>0</v>
      </c>
      <c r="AI28" s="1">
        <f t="shared" si="7"/>
        <v>13</v>
      </c>
      <c r="AJ28" s="1">
        <f t="shared" si="8"/>
        <v>8</v>
      </c>
    </row>
    <row r="29" spans="2:259" ht="15" x14ac:dyDescent="0.25">
      <c r="F29" s="45">
        <f t="shared" si="9"/>
        <v>25</v>
      </c>
      <c r="G29" s="82">
        <v>1</v>
      </c>
      <c r="H29" s="46">
        <v>9</v>
      </c>
      <c r="I29" s="47">
        <v>0.68055555555555547</v>
      </c>
      <c r="J29" s="46">
        <v>3</v>
      </c>
      <c r="K29" s="48">
        <v>7</v>
      </c>
      <c r="L29" s="48">
        <v>4</v>
      </c>
      <c r="M29" s="48" t="str">
        <f t="shared" si="2"/>
        <v>podenzana</v>
      </c>
      <c r="N29" s="48" t="str">
        <f t="shared" si="3"/>
        <v>abc volley</v>
      </c>
      <c r="O29" s="50">
        <v>1</v>
      </c>
      <c r="P29" s="35" t="s">
        <v>5</v>
      </c>
      <c r="Q29" s="36">
        <v>0</v>
      </c>
      <c r="R29" s="35" t="s">
        <v>6</v>
      </c>
      <c r="S29" s="36">
        <v>13</v>
      </c>
      <c r="T29" s="35" t="s">
        <v>5</v>
      </c>
      <c r="U29" s="36">
        <v>11</v>
      </c>
      <c r="V29" s="35" t="s">
        <v>7</v>
      </c>
      <c r="W29" s="36"/>
      <c r="X29" s="35" t="s">
        <v>5</v>
      </c>
      <c r="Y29" s="36"/>
      <c r="Z29" s="35" t="s">
        <v>7</v>
      </c>
      <c r="AA29" s="36"/>
      <c r="AB29" s="35" t="s">
        <v>5</v>
      </c>
      <c r="AC29" s="36"/>
      <c r="AD29" s="37" t="s">
        <v>8</v>
      </c>
      <c r="AF29" s="15">
        <f t="shared" si="4"/>
        <v>1</v>
      </c>
      <c r="AG29" s="15">
        <f t="shared" si="5"/>
        <v>0</v>
      </c>
      <c r="AH29" s="15">
        <f t="shared" si="6"/>
        <v>0</v>
      </c>
      <c r="AI29" s="1">
        <f t="shared" si="7"/>
        <v>13</v>
      </c>
      <c r="AJ29" s="1">
        <f t="shared" si="8"/>
        <v>11</v>
      </c>
    </row>
    <row r="30" spans="2:259" ht="15" x14ac:dyDescent="0.25">
      <c r="F30" s="125">
        <f t="shared" si="9"/>
        <v>26</v>
      </c>
      <c r="G30" s="126">
        <v>1</v>
      </c>
      <c r="H30" s="127">
        <v>9</v>
      </c>
      <c r="I30" s="148">
        <v>0.68055555555555547</v>
      </c>
      <c r="J30" s="127">
        <v>4</v>
      </c>
      <c r="K30" s="128">
        <v>8</v>
      </c>
      <c r="L30" s="128">
        <v>1</v>
      </c>
      <c r="M30" s="128" t="str">
        <f t="shared" si="2"/>
        <v>rainbow</v>
      </c>
      <c r="N30" s="128" t="str">
        <f t="shared" si="3"/>
        <v>scuola di pallavolo 1</v>
      </c>
      <c r="O30" s="149">
        <v>0</v>
      </c>
      <c r="P30" s="122" t="s">
        <v>5</v>
      </c>
      <c r="Q30" s="123">
        <v>1</v>
      </c>
      <c r="R30" s="122" t="s">
        <v>6</v>
      </c>
      <c r="S30" s="123">
        <v>9</v>
      </c>
      <c r="T30" s="122" t="s">
        <v>5</v>
      </c>
      <c r="U30" s="123">
        <v>16</v>
      </c>
      <c r="V30" s="122" t="s">
        <v>7</v>
      </c>
      <c r="W30" s="123"/>
      <c r="X30" s="122" t="s">
        <v>5</v>
      </c>
      <c r="Y30" s="123"/>
      <c r="Z30" s="122" t="s">
        <v>7</v>
      </c>
      <c r="AA30" s="123"/>
      <c r="AB30" s="122" t="s">
        <v>5</v>
      </c>
      <c r="AC30" s="123"/>
      <c r="AD30" s="124" t="s">
        <v>8</v>
      </c>
      <c r="AF30" s="15">
        <f t="shared" si="4"/>
        <v>0</v>
      </c>
      <c r="AG30" s="15">
        <f t="shared" si="5"/>
        <v>1</v>
      </c>
      <c r="AH30" s="15">
        <f t="shared" si="6"/>
        <v>0</v>
      </c>
      <c r="AI30" s="1">
        <f t="shared" si="7"/>
        <v>9</v>
      </c>
      <c r="AJ30" s="1">
        <f t="shared" si="8"/>
        <v>16</v>
      </c>
    </row>
    <row r="31" spans="2:259" ht="15" x14ac:dyDescent="0.25">
      <c r="F31" s="91">
        <f t="shared" si="9"/>
        <v>27</v>
      </c>
      <c r="G31" s="92">
        <v>1</v>
      </c>
      <c r="H31" s="93">
        <v>9</v>
      </c>
      <c r="I31" s="108">
        <v>0.68055555555555547</v>
      </c>
      <c r="J31" s="93">
        <v>5</v>
      </c>
      <c r="K31" s="94">
        <v>2</v>
      </c>
      <c r="L31" s="94">
        <v>6</v>
      </c>
      <c r="M31" s="94" t="str">
        <f t="shared" si="2"/>
        <v>scuola di pallavolo 2</v>
      </c>
      <c r="N31" s="94" t="str">
        <f t="shared" si="3"/>
        <v>santo stefano 2</v>
      </c>
      <c r="O31" s="109">
        <v>1</v>
      </c>
      <c r="P31" s="95" t="s">
        <v>5</v>
      </c>
      <c r="Q31" s="96">
        <v>0</v>
      </c>
      <c r="R31" s="95" t="s">
        <v>6</v>
      </c>
      <c r="S31" s="110">
        <v>16</v>
      </c>
      <c r="T31" s="95" t="s">
        <v>5</v>
      </c>
      <c r="U31" s="96">
        <v>4</v>
      </c>
      <c r="V31" s="95" t="s">
        <v>7</v>
      </c>
      <c r="W31" s="96"/>
      <c r="X31" s="95" t="s">
        <v>5</v>
      </c>
      <c r="Y31" s="96"/>
      <c r="Z31" s="95" t="s">
        <v>7</v>
      </c>
      <c r="AA31" s="96"/>
      <c r="AB31" s="95" t="s">
        <v>5</v>
      </c>
      <c r="AC31" s="96"/>
      <c r="AD31" s="97" t="s">
        <v>8</v>
      </c>
      <c r="AF31" s="15">
        <f t="shared" si="4"/>
        <v>1</v>
      </c>
      <c r="AG31" s="15">
        <f t="shared" si="5"/>
        <v>0</v>
      </c>
      <c r="AH31" s="15">
        <f t="shared" si="6"/>
        <v>0</v>
      </c>
      <c r="AI31" s="1">
        <f t="shared" si="7"/>
        <v>16</v>
      </c>
      <c r="AJ31" s="1">
        <f t="shared" si="8"/>
        <v>4</v>
      </c>
    </row>
    <row r="32" spans="2:259" ht="15.75" thickBot="1" x14ac:dyDescent="0.3">
      <c r="F32" s="98">
        <f t="shared" si="9"/>
        <v>28</v>
      </c>
      <c r="G32" s="99">
        <v>1</v>
      </c>
      <c r="H32" s="100">
        <v>9</v>
      </c>
      <c r="I32" s="111">
        <v>0.68055555555555547</v>
      </c>
      <c r="J32" s="100">
        <v>6</v>
      </c>
      <c r="K32" s="101">
        <v>3</v>
      </c>
      <c r="L32" s="101">
        <v>5</v>
      </c>
      <c r="M32" s="101" t="str">
        <f t="shared" si="2"/>
        <v>scuola di pallavolo 3</v>
      </c>
      <c r="N32" s="101" t="str">
        <f t="shared" si="3"/>
        <v>santo stefano 1</v>
      </c>
      <c r="O32" s="102">
        <v>1</v>
      </c>
      <c r="P32" s="103" t="s">
        <v>5</v>
      </c>
      <c r="Q32" s="104">
        <v>0</v>
      </c>
      <c r="R32" s="103" t="s">
        <v>6</v>
      </c>
      <c r="S32" s="104">
        <v>13</v>
      </c>
      <c r="T32" s="103" t="s">
        <v>5</v>
      </c>
      <c r="U32" s="104">
        <v>8</v>
      </c>
      <c r="V32" s="103" t="s">
        <v>7</v>
      </c>
      <c r="W32" s="104"/>
      <c r="X32" s="103" t="s">
        <v>5</v>
      </c>
      <c r="Y32" s="104"/>
      <c r="Z32" s="103" t="s">
        <v>7</v>
      </c>
      <c r="AA32" s="104"/>
      <c r="AB32" s="103" t="s">
        <v>5</v>
      </c>
      <c r="AC32" s="104"/>
      <c r="AD32" s="105" t="s">
        <v>8</v>
      </c>
      <c r="AF32" s="15">
        <f t="shared" si="4"/>
        <v>1</v>
      </c>
      <c r="AG32" s="15">
        <f t="shared" si="5"/>
        <v>0</v>
      </c>
      <c r="AH32" s="15">
        <f t="shared" si="6"/>
        <v>0</v>
      </c>
      <c r="AI32" s="1">
        <f t="shared" si="7"/>
        <v>13</v>
      </c>
      <c r="AJ32" s="1">
        <f t="shared" si="8"/>
        <v>8</v>
      </c>
    </row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</sheetData>
  <sheetProtection sheet="1" selectLockedCells="1"/>
  <dataConsolidate function="stdDev"/>
  <mergeCells count="5">
    <mergeCell ref="C1:C2"/>
    <mergeCell ref="D1:AW1"/>
    <mergeCell ref="D2:AW2"/>
    <mergeCell ref="M4:N4"/>
    <mergeCell ref="O4:AD4"/>
  </mergeCells>
  <conditionalFormatting sqref="AW6:AW13">
    <cfRule type="containsErrors" dxfId="2" priority="3">
      <formula>ISERROR(AW6)</formula>
    </cfRule>
  </conditionalFormatting>
  <conditionalFormatting sqref="AW9">
    <cfRule type="containsErrors" dxfId="1" priority="2">
      <formula>ISERROR(AW9)</formula>
    </cfRule>
  </conditionalFormatting>
  <conditionalFormatting sqref="AV5:AV13">
    <cfRule type="containsErrors" dxfId="0" priority="1">
      <formula>ISERROR(AV5)</formula>
    </cfRule>
  </conditionalFormatting>
  <pageMargins left="0.25" right="0.25" top="0.75" bottom="0.75" header="0.3" footer="0.3"/>
  <pageSetup paperSize="9" scale="6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Fase1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Massimo</cp:lastModifiedBy>
  <cp:lastPrinted>2023-02-13T19:03:24Z</cp:lastPrinted>
  <dcterms:created xsi:type="dcterms:W3CDTF">2017-02-21T19:23:01Z</dcterms:created>
  <dcterms:modified xsi:type="dcterms:W3CDTF">2023-02-13T19:03:28Z</dcterms:modified>
  <cp:category/>
</cp:coreProperties>
</file>